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Users\smartinovic1\Desktop\Centar za pos.skrbništvo\CZPS-FINANCIJSKA IZVJEŠĆA\CZPS-Fin.izvj.2025\Izvještaji o izvršenju\Izvještaj 1-6-2025\"/>
    </mc:Choice>
  </mc:AlternateContent>
  <xr:revisionPtr revIDLastSave="0" documentId="13_ncr:1_{E716668C-E1C2-448D-A277-15C0D9DCF434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List1" sheetId="9" r:id="rId1"/>
    <sheet name="SAŽETAK" sheetId="1" r:id="rId2"/>
    <sheet name=" Račun prihoda i rashoda" sheetId="3" r:id="rId3"/>
    <sheet name="Rashodi prema izvorima finan" sheetId="5" r:id="rId4"/>
    <sheet name="Rashodi prema funkcijskoj k " sheetId="8" r:id="rId5"/>
    <sheet name="POSEBNI DIO" sheetId="7" r:id="rId6"/>
  </sheets>
  <definedNames>
    <definedName name="_xlnm.Print_Titles" localSheetId="2">' Račun prihoda i rashoda'!$17:$18</definedName>
    <definedName name="_xlnm.Print_Area" localSheetId="2">' Račun prihoda i rashoda'!$B$1:$L$66</definedName>
    <definedName name="_xlnm.Print_Area" localSheetId="1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4" i="3" l="1"/>
  <c r="K64" i="3"/>
  <c r="I9" i="7"/>
  <c r="I10" i="7"/>
  <c r="I8" i="7"/>
  <c r="H7" i="8"/>
  <c r="H8" i="8"/>
  <c r="H6" i="8"/>
  <c r="G7" i="8"/>
  <c r="G8" i="8"/>
  <c r="G6" i="8"/>
  <c r="H7" i="5"/>
  <c r="H8" i="5"/>
  <c r="H9" i="5"/>
  <c r="H10" i="5"/>
  <c r="H11" i="5"/>
  <c r="H12" i="5"/>
  <c r="H13" i="5"/>
  <c r="H14" i="5"/>
  <c r="H15" i="5"/>
  <c r="H6" i="5"/>
  <c r="G7" i="5"/>
  <c r="G8" i="5"/>
  <c r="G9" i="5"/>
  <c r="G10" i="5"/>
  <c r="G11" i="5"/>
  <c r="G12" i="5"/>
  <c r="G13" i="5"/>
  <c r="G14" i="5"/>
  <c r="G15" i="5"/>
  <c r="G6" i="5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5" i="3"/>
  <c r="L65" i="3"/>
  <c r="K66" i="3"/>
  <c r="L66" i="3"/>
  <c r="L20" i="3"/>
  <c r="K20" i="3"/>
  <c r="L12" i="3"/>
  <c r="L15" i="3"/>
  <c r="K15" i="3"/>
  <c r="L14" i="3"/>
  <c r="K14" i="3"/>
  <c r="L13" i="3"/>
  <c r="K13" i="3"/>
  <c r="K12" i="3"/>
  <c r="L13" i="1" l="1"/>
  <c r="L14" i="1"/>
  <c r="L10" i="1"/>
  <c r="K13" i="1"/>
  <c r="K14" i="1"/>
  <c r="K10" i="1"/>
  <c r="J12" i="1"/>
  <c r="L12" i="1" s="1"/>
  <c r="J15" i="1"/>
  <c r="I15" i="1"/>
  <c r="H15" i="1"/>
  <c r="G15" i="1"/>
  <c r="G12" i="1"/>
  <c r="K15" i="1" l="1"/>
  <c r="L15" i="1"/>
  <c r="J16" i="1"/>
  <c r="G16" i="1"/>
  <c r="K12" i="1"/>
</calcChain>
</file>

<file path=xl/sharedStrings.xml><?xml version="1.0" encoding="utf-8"?>
<sst xmlns="http://schemas.openxmlformats.org/spreadsheetml/2006/main" count="170" uniqueCount="115">
  <si>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</si>
  <si>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</si>
  <si>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</si>
  <si>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</si>
  <si>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</si>
  <si>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</si>
  <si>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</si>
  <si>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</si>
  <si>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II. POSEBNI DIO</t>
  </si>
  <si>
    <t>I. OPĆI DIO</t>
  </si>
  <si>
    <t>Materijalni rashodi</t>
  </si>
  <si>
    <t>…</t>
  </si>
  <si>
    <t>PRIJENOS SREDSTAVA IZ PRETHODNE GODINE</t>
  </si>
  <si>
    <t>1 Opći prihodi i primici</t>
  </si>
  <si>
    <t>11 Opći prihodi i primici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</si>
  <si>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</si>
  <si>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</si>
  <si>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</si>
  <si>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</si>
  <si>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</si>
  <si>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</si>
  <si>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</si>
  <si>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</si>
  <si>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</si>
  <si>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</si>
  <si>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</si>
  <si>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</si>
  <si>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</si>
  <si>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</si>
  <si>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</si>
  <si>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</si>
  <si>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>5=4/3*100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</si>
  <si>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</si>
  <si>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</si>
  <si>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</si>
  <si>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</si>
  <si>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</si>
  <si>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</si>
  <si>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</si>
  <si>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</si>
  <si>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</si>
  <si>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</si>
  <si>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</si>
  <si>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</si>
  <si>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</si>
  <si>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OSTVARENJE/IZVRŠENJE 
N-1.</t>
  </si>
  <si>
    <t>IZVORNI PLAN ILI REBALANS N.*</t>
  </si>
  <si>
    <t>TEKUĆI PLAN N.*</t>
  </si>
  <si>
    <t xml:space="preserve">OSTVARENJE/IZVRŠENJE 
N. 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</si>
  <si>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</si>
  <si>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</si>
  <si>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</si>
  <si>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</si>
  <si>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Centar za posebno skrbništvo</t>
  </si>
  <si>
    <t>Opći prihodi i primici</t>
  </si>
  <si>
    <t>A807007</t>
  </si>
  <si>
    <t>Prihodi iz nadležnog proračuna i od HZZO-a na temelju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</si>
  <si>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</si>
  <si>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</si>
  <si>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nefinancijske imovine</t>
  </si>
  <si>
    <t>Ostali rashodi za zaposlene</t>
  </si>
  <si>
    <t>Doprinosi na plaće</t>
  </si>
  <si>
    <t>Naknade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</si>
  <si>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</si>
  <si>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</si>
  <si>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</si>
  <si>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</si>
  <si>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</si>
  <si>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inventare i auto gume</t>
  </si>
  <si>
    <t>Rashodi za usluge</t>
  </si>
  <si>
    <t>Usluge telefona pošte i prijevoza</t>
  </si>
  <si>
    <t>Usluge tekućeg i inv.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</si>
  <si>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</si>
  <si>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</si>
  <si>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</si>
  <si>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</si>
  <si>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</si>
  <si>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</si>
  <si>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</si>
  <si>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</si>
  <si>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 I izvrš. Tijela</t>
  </si>
  <si>
    <t>Premije osiguranja</t>
  </si>
  <si>
    <t>Reprezentacija</t>
  </si>
  <si>
    <t>Prijestojbe i naknade</t>
  </si>
  <si>
    <t>Financijski rashodi</t>
  </si>
  <si>
    <t>Ostali financijski rashodi</t>
  </si>
  <si>
    <t>Zatezne kamate</t>
  </si>
  <si>
    <t>Rashodi za nabavu proizvedene dugotrajne imovine</t>
  </si>
  <si>
    <t>Postrijenja i oprema</t>
  </si>
  <si>
    <t>Uredska oprem i namještaj</t>
  </si>
  <si>
    <t>Naknade ostalih troškova</t>
  </si>
  <si>
    <t>Naknade ostalih troškova-prijevoz volonteri</t>
  </si>
  <si>
    <t>Plaće za prekovremeni rad</t>
  </si>
  <si>
    <t>Prijevozna sredstva</t>
  </si>
  <si>
    <t>4 Prihodi za posebne namjene</t>
  </si>
  <si>
    <t>43 Ostali prihodi za posebne najene</t>
  </si>
  <si>
    <t>10 Socijalna zaštita</t>
  </si>
  <si>
    <t>104 Obitelj i djeca</t>
  </si>
  <si>
    <t>RKP: 48402</t>
  </si>
  <si>
    <t>Centri za zastupanje</t>
  </si>
  <si>
    <t>IF: 11</t>
  </si>
  <si>
    <t>Bankarske usluge i usluge platnog prometa</t>
  </si>
  <si>
    <t>Oprema za održavanje i zaštitu</t>
  </si>
  <si>
    <t>IZVRŠENJE FINANCIJSKOG PLANA PRORAČUNSKOG KORISNIKA DRŽAVNOG PRORAČUNA
ZA 1-6- 2025. GODINU</t>
  </si>
  <si>
    <t>OSTVARENJE/IZVRŠENJE 
1-6-2024.</t>
  </si>
  <si>
    <t>IZVORNI PLAN ILI REBALANS 2025.*</t>
  </si>
  <si>
    <t>TEKUĆI PLAN 2025.*</t>
  </si>
  <si>
    <t>OSTVARENJE/IZVRŠENJE 
01.2025.-06.2025.</t>
  </si>
  <si>
    <t xml:space="preserve">OSTVARENJE/IZVRŠENJE 
01.2024-06.2024. </t>
  </si>
  <si>
    <t xml:space="preserve">OSTVARENJE/IZVRŠENJE 
01.2025.-06.2025. </t>
  </si>
  <si>
    <t xml:space="preserve"> IZVRŠENJE 
2025. </t>
  </si>
  <si>
    <t>CENTAR ZA POSEBNO SKRBNIŠTVO</t>
  </si>
  <si>
    <t>Trg Nevenke Topalušić 1, Zagreb</t>
  </si>
  <si>
    <t>PRIJEDLOG POLUGODIŠNJEG IZVJEŠTAJA O IZVRŠENJU FINANCIJSKOG PLANA</t>
  </si>
  <si>
    <t>CENTRA ZA POSEBNO SKRBNIŠTVO ZA RAZDOBLJE OD 01.01.-30.06.2025.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</si>
</sst>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0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5" fillId="2" borderId="3" xfId="0" applyNumberFormat="1" applyFont="1" applyFill="1" applyBorder="1"/>
    <xf numFmtId="0" fontId="5" fillId="3" borderId="3" xfId="0" quotePrefix="1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3" xfId="0" applyFont="1" applyFill="1" applyBorder="1" applyAlignment="1">
      <alignment wrapText="1"/>
    </xf>
    <xf numFmtId="3" fontId="4" fillId="3" borderId="3" xfId="0" applyNumberFormat="1" applyFont="1" applyFill="1" applyBorder="1" applyAlignment="1">
      <alignment horizontal="right"/>
    </xf>
    <xf numFmtId="0" fontId="15" fillId="3" borderId="3" xfId="0" applyFont="1" applyFill="1" applyBorder="1" applyAlignment="1">
      <alignment horizontal="center" vertical="center" wrapText="1"/>
    </xf>
    <xf numFmtId="0" fontId="17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8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7" fillId="3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20" fillId="0" borderId="3" xfId="0" applyNumberFormat="1" applyFont="1" applyBorder="1"/>
    <xf numFmtId="4" fontId="5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9" fillId="2" borderId="3" xfId="0" applyNumberFormat="1" applyFont="1" applyFill="1" applyBorder="1" applyAlignment="1">
      <alignment vertical="center" wrapText="1"/>
    </xf>
    <xf numFmtId="4" fontId="21" fillId="0" borderId="3" xfId="0" applyNumberFormat="1" applyFont="1" applyBorder="1"/>
    <xf numFmtId="4" fontId="5" fillId="2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Border="1"/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9" fillId="2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8C81E-71F1-4BF8-9279-5C4F6FD547D4}">
  <dimension ref="B2:M12"/>
  <sheetViews>
    <sheetView tabSelected="1" workbookViewId="0">
      <selection activeCell="R11" sqref="R11"/>
    </sheetView>
  </sheetViews>
  <sheetFormatPr defaultRowHeight="15" x14ac:dyDescent="0.25"/>
  <cols>
    <col min="3" max="3" width="1.42578125" customWidth="1"/>
  </cols>
  <sheetData>
    <row r="2" spans="2:13" ht="18.75" x14ac:dyDescent="0.3">
      <c r="B2" s="107" t="s">
        <v>111</v>
      </c>
    </row>
    <row r="3" spans="2:13" ht="18.75" x14ac:dyDescent="0.3">
      <c r="B3" s="108" t="s">
        <v>112</v>
      </c>
    </row>
    <row r="11" spans="2:13" ht="18.75" customHeight="1" x14ac:dyDescent="0.3">
      <c r="D11" s="109" t="s">
        <v>113</v>
      </c>
      <c r="E11" s="109"/>
      <c r="F11" s="109"/>
      <c r="G11" s="109"/>
      <c r="H11" s="109"/>
      <c r="I11" s="109"/>
      <c r="J11" s="109"/>
      <c r="K11" s="109"/>
      <c r="L11" s="109"/>
      <c r="M11" s="109"/>
    </row>
    <row r="12" spans="2:13" ht="18.75" customHeight="1" x14ac:dyDescent="0.3">
      <c r="D12" s="109" t="s">
        <v>114</v>
      </c>
      <c r="E12" s="109"/>
      <c r="F12" s="109"/>
      <c r="G12" s="109"/>
      <c r="H12" s="109"/>
      <c r="I12" s="109"/>
      <c r="J12" s="109"/>
      <c r="K12" s="109"/>
      <c r="L12" s="109"/>
      <c r="M12" s="109"/>
    </row>
  </sheetData>
  <mergeCells count="2">
    <mergeCell ref="D11:M11"/>
    <mergeCell ref="D12:M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5"/>
  <sheetViews>
    <sheetView topLeftCell="A7" zoomScaleNormal="100" workbookViewId="0">
      <selection activeCell="I44" sqref="I4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71" t="s">
        <v>103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21"/>
    </row>
    <row r="2" spans="2:13" ht="18" customHeight="1" x14ac:dyDescent="0.2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3"/>
    </row>
    <row r="3" spans="2:13" ht="15.75" customHeight="1" x14ac:dyDescent="0.25">
      <c r="B3" s="71" t="s">
        <v>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20"/>
    </row>
    <row r="4" spans="2:13" ht="18" x14ac:dyDescent="0.2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4"/>
    </row>
    <row r="5" spans="2:13" ht="18" customHeight="1" x14ac:dyDescent="0.25">
      <c r="B5" s="71" t="s">
        <v>37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19"/>
    </row>
    <row r="6" spans="2:13" ht="18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19"/>
    </row>
    <row r="7" spans="2:13" ht="18" customHeight="1" x14ac:dyDescent="0.25">
      <c r="B7" s="94" t="s">
        <v>44</v>
      </c>
      <c r="C7" s="94"/>
      <c r="D7" s="94"/>
      <c r="E7" s="94"/>
      <c r="F7" s="94"/>
      <c r="G7" s="49"/>
      <c r="H7" s="50"/>
      <c r="I7" s="50"/>
      <c r="J7" s="50"/>
      <c r="K7" s="51"/>
      <c r="L7" s="51"/>
    </row>
    <row r="8" spans="2:13" ht="25.5" x14ac:dyDescent="0.25">
      <c r="B8" s="79" t="s">
        <v>7</v>
      </c>
      <c r="C8" s="79"/>
      <c r="D8" s="79"/>
      <c r="E8" s="79"/>
      <c r="F8" s="79"/>
      <c r="G8" s="26" t="s">
        <v>104</v>
      </c>
      <c r="H8" s="26" t="s">
        <v>105</v>
      </c>
      <c r="I8" s="26" t="s">
        <v>106</v>
      </c>
      <c r="J8" s="26" t="s">
        <v>107</v>
      </c>
      <c r="K8" s="26" t="s">
        <v>15</v>
      </c>
      <c r="L8" s="26" t="s">
        <v>35</v>
      </c>
    </row>
    <row r="9" spans="2:13" x14ac:dyDescent="0.25">
      <c r="B9" s="89">
        <v>1</v>
      </c>
      <c r="C9" s="89"/>
      <c r="D9" s="89"/>
      <c r="E9" s="89"/>
      <c r="F9" s="90"/>
      <c r="G9" s="32">
        <v>2</v>
      </c>
      <c r="H9" s="31">
        <v>3</v>
      </c>
      <c r="I9" s="31">
        <v>4</v>
      </c>
      <c r="J9" s="31">
        <v>5</v>
      </c>
      <c r="K9" s="31" t="s">
        <v>26</v>
      </c>
      <c r="L9" s="31" t="s">
        <v>27</v>
      </c>
    </row>
    <row r="10" spans="2:13" x14ac:dyDescent="0.25">
      <c r="B10" s="77" t="s">
        <v>17</v>
      </c>
      <c r="C10" s="78"/>
      <c r="D10" s="78"/>
      <c r="E10" s="78"/>
      <c r="F10" s="87"/>
      <c r="G10" s="22">
        <v>728554.92</v>
      </c>
      <c r="H10" s="64">
        <v>2364300</v>
      </c>
      <c r="I10" s="64">
        <v>2364300</v>
      </c>
      <c r="J10" s="64">
        <v>809525.57</v>
      </c>
      <c r="K10" s="62">
        <f>J10/G10*100</f>
        <v>111.11387045468032</v>
      </c>
      <c r="L10" s="64">
        <f>J10/I10*100</f>
        <v>34.239545319967853</v>
      </c>
    </row>
    <row r="11" spans="2:13" x14ac:dyDescent="0.25">
      <c r="B11" s="88" t="s">
        <v>16</v>
      </c>
      <c r="C11" s="87"/>
      <c r="D11" s="87"/>
      <c r="E11" s="87"/>
      <c r="F11" s="87"/>
      <c r="G11" s="22">
        <v>0</v>
      </c>
      <c r="H11" s="64">
        <v>0</v>
      </c>
      <c r="I11" s="64">
        <v>0</v>
      </c>
      <c r="J11" s="64">
        <v>0</v>
      </c>
      <c r="K11" s="62"/>
      <c r="L11" s="64"/>
    </row>
    <row r="12" spans="2:13" x14ac:dyDescent="0.25">
      <c r="B12" s="84" t="s">
        <v>0</v>
      </c>
      <c r="C12" s="85"/>
      <c r="D12" s="85"/>
      <c r="E12" s="85"/>
      <c r="F12" s="86"/>
      <c r="G12" s="23">
        <f>SUM(G10:G11)</f>
        <v>728554.92</v>
      </c>
      <c r="H12" s="65">
        <v>2364300</v>
      </c>
      <c r="I12" s="65">
        <v>2364300</v>
      </c>
      <c r="J12" s="65">
        <f>SUM(J10:J11)</f>
        <v>809525.57</v>
      </c>
      <c r="K12" s="62">
        <f t="shared" ref="K12:K15" si="0">J12/G12*100</f>
        <v>111.11387045468032</v>
      </c>
      <c r="L12" s="64">
        <f t="shared" ref="L12:L15" si="1">J12/I12*100</f>
        <v>34.239545319967853</v>
      </c>
    </row>
    <row r="13" spans="2:13" x14ac:dyDescent="0.25">
      <c r="B13" s="93" t="s">
        <v>18</v>
      </c>
      <c r="C13" s="78"/>
      <c r="D13" s="78"/>
      <c r="E13" s="78"/>
      <c r="F13" s="78"/>
      <c r="G13" s="24">
        <v>706759.73</v>
      </c>
      <c r="H13" s="64">
        <v>2356300</v>
      </c>
      <c r="I13" s="64">
        <v>2356300</v>
      </c>
      <c r="J13" s="64">
        <v>893529.52</v>
      </c>
      <c r="K13" s="62">
        <f t="shared" si="0"/>
        <v>126.42620710718762</v>
      </c>
      <c r="L13" s="64">
        <f t="shared" si="1"/>
        <v>37.920872554428556</v>
      </c>
    </row>
    <row r="14" spans="2:13" x14ac:dyDescent="0.25">
      <c r="B14" s="88" t="s">
        <v>19</v>
      </c>
      <c r="C14" s="87"/>
      <c r="D14" s="87"/>
      <c r="E14" s="87"/>
      <c r="F14" s="87"/>
      <c r="G14" s="22">
        <v>3458</v>
      </c>
      <c r="H14" s="64">
        <v>8000</v>
      </c>
      <c r="I14" s="64">
        <v>8000</v>
      </c>
      <c r="J14" s="64">
        <v>36966.85</v>
      </c>
      <c r="K14" s="62">
        <f t="shared" si="0"/>
        <v>1069.0240023134759</v>
      </c>
      <c r="L14" s="64">
        <f t="shared" si="1"/>
        <v>462.08562499999999</v>
      </c>
    </row>
    <row r="15" spans="2:13" x14ac:dyDescent="0.25">
      <c r="B15" s="16" t="s">
        <v>1</v>
      </c>
      <c r="C15" s="48"/>
      <c r="D15" s="48"/>
      <c r="E15" s="48"/>
      <c r="F15" s="48"/>
      <c r="G15" s="23">
        <f>SUM(G13:G14)</f>
        <v>710217.73</v>
      </c>
      <c r="H15" s="65">
        <f>SUM(H13:H14)</f>
        <v>2364300</v>
      </c>
      <c r="I15" s="65">
        <f>SUM(I13:I14)</f>
        <v>2364300</v>
      </c>
      <c r="J15" s="65">
        <f>SUM(J13:J14)</f>
        <v>930496.37</v>
      </c>
      <c r="K15" s="62">
        <f t="shared" si="0"/>
        <v>131.01564924322574</v>
      </c>
      <c r="L15" s="64">
        <f t="shared" si="1"/>
        <v>39.356104132301319</v>
      </c>
    </row>
    <row r="16" spans="2:13" x14ac:dyDescent="0.25">
      <c r="B16" s="92" t="s">
        <v>2</v>
      </c>
      <c r="C16" s="85"/>
      <c r="D16" s="85"/>
      <c r="E16" s="85"/>
      <c r="F16" s="85"/>
      <c r="G16" s="25">
        <f>SUM(G12-G15)</f>
        <v>18337.190000000061</v>
      </c>
      <c r="H16" s="66">
        <v>0</v>
      </c>
      <c r="I16" s="66">
        <v>0</v>
      </c>
      <c r="J16" s="66">
        <f>SUM(J12-J15)</f>
        <v>-120970.80000000005</v>
      </c>
      <c r="K16" s="62"/>
      <c r="L16" s="64"/>
    </row>
    <row r="17" spans="1:49" ht="18" x14ac:dyDescent="0.25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1"/>
    </row>
    <row r="18" spans="1:49" ht="18" hidden="1" customHeight="1" x14ac:dyDescent="0.25">
      <c r="B18" s="76" t="s">
        <v>41</v>
      </c>
      <c r="C18" s="76"/>
      <c r="D18" s="76"/>
      <c r="E18" s="76"/>
      <c r="F18" s="76"/>
      <c r="G18" s="49"/>
      <c r="H18" s="50"/>
      <c r="I18" s="50"/>
      <c r="J18" s="50"/>
      <c r="K18" s="51"/>
      <c r="L18" s="51"/>
      <c r="M18" s="1"/>
    </row>
    <row r="19" spans="1:49" ht="25.5" hidden="1" x14ac:dyDescent="0.25">
      <c r="B19" s="79" t="s">
        <v>7</v>
      </c>
      <c r="C19" s="79"/>
      <c r="D19" s="79"/>
      <c r="E19" s="79"/>
      <c r="F19" s="79"/>
      <c r="G19" s="26" t="s">
        <v>45</v>
      </c>
      <c r="H19" s="2" t="s">
        <v>46</v>
      </c>
      <c r="I19" s="2" t="s">
        <v>47</v>
      </c>
      <c r="J19" s="2" t="s">
        <v>48</v>
      </c>
      <c r="K19" s="2" t="s">
        <v>15</v>
      </c>
      <c r="L19" s="2" t="s">
        <v>35</v>
      </c>
    </row>
    <row r="20" spans="1:49" hidden="1" x14ac:dyDescent="0.25">
      <c r="B20" s="80">
        <v>1</v>
      </c>
      <c r="C20" s="81"/>
      <c r="D20" s="81"/>
      <c r="E20" s="81"/>
      <c r="F20" s="81"/>
      <c r="G20" s="33">
        <v>2</v>
      </c>
      <c r="H20" s="31">
        <v>3</v>
      </c>
      <c r="I20" s="31">
        <v>4</v>
      </c>
      <c r="J20" s="31">
        <v>5</v>
      </c>
      <c r="K20" s="31" t="s">
        <v>26</v>
      </c>
      <c r="L20" s="31" t="s">
        <v>27</v>
      </c>
    </row>
    <row r="21" spans="1:49" ht="15.75" hidden="1" customHeight="1" x14ac:dyDescent="0.25">
      <c r="B21" s="77" t="s">
        <v>20</v>
      </c>
      <c r="C21" s="82"/>
      <c r="D21" s="82"/>
      <c r="E21" s="82"/>
      <c r="F21" s="82"/>
      <c r="G21" s="27"/>
      <c r="H21" s="15"/>
      <c r="I21" s="15"/>
      <c r="J21" s="15"/>
      <c r="K21" s="15"/>
      <c r="L21" s="15"/>
    </row>
    <row r="22" spans="1:49" hidden="1" x14ac:dyDescent="0.25">
      <c r="B22" s="77" t="s">
        <v>21</v>
      </c>
      <c r="C22" s="78"/>
      <c r="D22" s="78"/>
      <c r="E22" s="78"/>
      <c r="F22" s="78"/>
      <c r="G22" s="24"/>
      <c r="H22" s="15"/>
      <c r="I22" s="15"/>
      <c r="J22" s="15"/>
      <c r="K22" s="15"/>
      <c r="L22" s="15"/>
    </row>
    <row r="23" spans="1:49" ht="15" hidden="1" customHeight="1" x14ac:dyDescent="0.25">
      <c r="B23" s="73" t="s">
        <v>36</v>
      </c>
      <c r="C23" s="74"/>
      <c r="D23" s="74"/>
      <c r="E23" s="74"/>
      <c r="F23" s="75"/>
      <c r="G23" s="35"/>
      <c r="H23" s="36"/>
      <c r="I23" s="36"/>
      <c r="J23" s="36"/>
      <c r="K23" s="36"/>
      <c r="L23" s="36"/>
    </row>
    <row r="24" spans="1:49" s="37" customFormat="1" ht="15" hidden="1" customHeight="1" x14ac:dyDescent="0.25">
      <c r="A24"/>
      <c r="B24" s="77" t="s">
        <v>12</v>
      </c>
      <c r="C24" s="78"/>
      <c r="D24" s="78"/>
      <c r="E24" s="78"/>
      <c r="F24" s="78"/>
      <c r="G24" s="24"/>
      <c r="H24" s="15"/>
      <c r="I24" s="15"/>
      <c r="J24" s="15"/>
      <c r="K24" s="15"/>
      <c r="L24" s="1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7" customFormat="1" ht="15" hidden="1" customHeight="1" x14ac:dyDescent="0.25">
      <c r="A25"/>
      <c r="B25" s="77" t="s">
        <v>40</v>
      </c>
      <c r="C25" s="78"/>
      <c r="D25" s="78"/>
      <c r="E25" s="78"/>
      <c r="F25" s="78"/>
      <c r="G25" s="24"/>
      <c r="H25" s="15"/>
      <c r="I25" s="15"/>
      <c r="J25" s="15"/>
      <c r="K25" s="15"/>
      <c r="L25" s="1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7" customFormat="1" hidden="1" x14ac:dyDescent="0.25">
      <c r="A26" s="45"/>
      <c r="B26" s="73" t="s">
        <v>42</v>
      </c>
      <c r="C26" s="74"/>
      <c r="D26" s="74"/>
      <c r="E26" s="74"/>
      <c r="F26" s="75"/>
      <c r="G26" s="35"/>
      <c r="H26" s="46"/>
      <c r="I26" s="46"/>
      <c r="J26" s="46"/>
      <c r="K26" s="46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ht="15.75" hidden="1" x14ac:dyDescent="0.25">
      <c r="B27" s="91" t="s">
        <v>43</v>
      </c>
      <c r="C27" s="91"/>
      <c r="D27" s="91"/>
      <c r="E27" s="91"/>
      <c r="F27" s="91"/>
      <c r="G27" s="38"/>
      <c r="H27" s="39"/>
      <c r="I27" s="39"/>
      <c r="J27" s="39"/>
      <c r="K27" s="39"/>
      <c r="L27" s="39"/>
    </row>
    <row r="29" spans="1:49" hidden="1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49" ht="15" hidden="1" customHeight="1" x14ac:dyDescent="0.25">
      <c r="B30" s="69" t="s">
        <v>49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</row>
    <row r="31" spans="1:49" ht="15" hidden="1" customHeight="1" x14ac:dyDescent="0.25">
      <c r="B31" s="69" t="s">
        <v>50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49" ht="15" hidden="1" customHeight="1" x14ac:dyDescent="0.25">
      <c r="B32" s="69" t="s">
        <v>51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spans="2:12" ht="36.75" hidden="1" customHeight="1" x14ac:dyDescent="0.25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2:12" ht="15" hidden="1" customHeight="1" x14ac:dyDescent="0.25">
      <c r="B34" s="83" t="s">
        <v>52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2:12" hidden="1" x14ac:dyDescent="0.2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</sheetData>
  <mergeCells count="30"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7:F7"/>
    <mergeCell ref="B31:L31"/>
    <mergeCell ref="B2:L2"/>
    <mergeCell ref="B4:L4"/>
    <mergeCell ref="B6:L6"/>
    <mergeCell ref="B17:L17"/>
    <mergeCell ref="B5:L5"/>
    <mergeCell ref="B3:L3"/>
    <mergeCell ref="B26:F26"/>
    <mergeCell ref="B23:F23"/>
    <mergeCell ref="B18:F18"/>
    <mergeCell ref="B24:F24"/>
    <mergeCell ref="B25:F25"/>
    <mergeCell ref="B19:F19"/>
    <mergeCell ref="B20:F20"/>
    <mergeCell ref="B21:F21"/>
  </mergeCells>
  <phoneticPr fontId="19" type="noConversion"/>
  <pageMargins left="0.7" right="0.7" top="0.75" bottom="0.75" header="0.3" footer="0.3"/>
  <pageSetup paperSize="9" scale="67" orientation="landscape" r:id="rId1"/>
  <headerFooter>
    <oddHeader>&amp;C&amp;"Arial,Podebljano"&amp;10Centar za posebno skrbništvo, Oreškovićeva 25, Zagreb
OIB: 15916354928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69"/>
  <sheetViews>
    <sheetView zoomScale="90" zoomScaleNormal="90" workbookViewId="0">
      <selection activeCell="T31" sqref="T3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2:12" ht="15.75" customHeight="1" x14ac:dyDescent="0.25">
      <c r="B2" s="71" t="s">
        <v>9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2:12" ht="18" x14ac:dyDescent="0.2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2:12" ht="15.75" customHeight="1" x14ac:dyDescent="0.25">
      <c r="B4" s="71" t="s">
        <v>38</v>
      </c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2:12" ht="18" x14ac:dyDescent="0.25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2:12" ht="15.75" customHeight="1" x14ac:dyDescent="0.25">
      <c r="B6" s="71" t="s">
        <v>28</v>
      </c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2:12" ht="18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2:12" ht="45" customHeight="1" x14ac:dyDescent="0.25">
      <c r="B8" s="98" t="s">
        <v>7</v>
      </c>
      <c r="C8" s="99"/>
      <c r="D8" s="99"/>
      <c r="E8" s="99"/>
      <c r="F8" s="100"/>
      <c r="G8" s="36" t="s">
        <v>108</v>
      </c>
      <c r="H8" s="36" t="s">
        <v>105</v>
      </c>
      <c r="I8" s="36" t="s">
        <v>106</v>
      </c>
      <c r="J8" s="36" t="s">
        <v>109</v>
      </c>
      <c r="K8" s="36" t="s">
        <v>15</v>
      </c>
      <c r="L8" s="36" t="s">
        <v>35</v>
      </c>
    </row>
    <row r="9" spans="2:12" x14ac:dyDescent="0.25">
      <c r="B9" s="95">
        <v>1</v>
      </c>
      <c r="C9" s="96"/>
      <c r="D9" s="96"/>
      <c r="E9" s="96"/>
      <c r="F9" s="97"/>
      <c r="G9" s="40">
        <v>2</v>
      </c>
      <c r="H9" s="40">
        <v>3</v>
      </c>
      <c r="I9" s="40">
        <v>4</v>
      </c>
      <c r="J9" s="40">
        <v>5</v>
      </c>
      <c r="K9" s="40" t="s">
        <v>26</v>
      </c>
      <c r="L9" s="40" t="s">
        <v>27</v>
      </c>
    </row>
    <row r="10" spans="2:12" x14ac:dyDescent="0.25">
      <c r="B10" s="6"/>
      <c r="C10" s="6"/>
      <c r="D10" s="6"/>
      <c r="E10" s="6"/>
      <c r="F10" s="6" t="s">
        <v>34</v>
      </c>
      <c r="G10" s="5"/>
      <c r="H10" s="5"/>
      <c r="I10" s="5"/>
      <c r="J10" s="28"/>
      <c r="K10" s="28"/>
      <c r="L10" s="28"/>
    </row>
    <row r="11" spans="2:12" x14ac:dyDescent="0.25">
      <c r="B11" s="6">
        <v>6</v>
      </c>
      <c r="C11" s="6"/>
      <c r="D11" s="6"/>
      <c r="E11" s="6"/>
      <c r="F11" s="6" t="s">
        <v>3</v>
      </c>
      <c r="G11" s="22">
        <v>728554.92</v>
      </c>
      <c r="H11" s="34">
        <v>2364300</v>
      </c>
      <c r="I11" s="34">
        <v>2364300</v>
      </c>
      <c r="J11" s="57">
        <v>809525.57</v>
      </c>
      <c r="K11" s="28"/>
      <c r="L11" s="28"/>
    </row>
    <row r="12" spans="2:12" ht="25.5" x14ac:dyDescent="0.25">
      <c r="B12" s="7"/>
      <c r="C12" s="14">
        <v>67</v>
      </c>
      <c r="D12" s="7"/>
      <c r="E12" s="7"/>
      <c r="F12" s="10" t="s">
        <v>56</v>
      </c>
      <c r="G12" s="54">
        <v>728554.92</v>
      </c>
      <c r="H12" s="54">
        <v>2364300</v>
      </c>
      <c r="I12" s="54">
        <v>2364300</v>
      </c>
      <c r="J12" s="55">
        <v>809525.57</v>
      </c>
      <c r="K12" s="55">
        <f t="shared" ref="K12:K15" si="0">SUM(J12/G12)*100</f>
        <v>111.11387045468032</v>
      </c>
      <c r="L12" s="55">
        <f t="shared" ref="L12:L15" si="1">SUM(J12/I12)*100</f>
        <v>34.239545319967853</v>
      </c>
    </row>
    <row r="13" spans="2:12" ht="25.5" x14ac:dyDescent="0.25">
      <c r="B13" s="7"/>
      <c r="C13" s="14"/>
      <c r="D13" s="7">
        <v>671</v>
      </c>
      <c r="E13" s="7"/>
      <c r="F13" s="10" t="s">
        <v>57</v>
      </c>
      <c r="G13" s="54">
        <v>728554.92</v>
      </c>
      <c r="H13" s="54">
        <v>2364300</v>
      </c>
      <c r="I13" s="54">
        <v>2364300</v>
      </c>
      <c r="J13" s="55">
        <v>809525.57</v>
      </c>
      <c r="K13" s="55">
        <f t="shared" si="0"/>
        <v>111.11387045468032</v>
      </c>
      <c r="L13" s="55">
        <f t="shared" si="1"/>
        <v>34.239545319967853</v>
      </c>
    </row>
    <row r="14" spans="2:12" ht="25.5" x14ac:dyDescent="0.25">
      <c r="B14" s="7"/>
      <c r="C14" s="7"/>
      <c r="D14" s="8"/>
      <c r="E14" s="7">
        <v>6711</v>
      </c>
      <c r="F14" s="10" t="s">
        <v>58</v>
      </c>
      <c r="G14" s="54">
        <v>728554.92</v>
      </c>
      <c r="H14" s="54">
        <v>2356300</v>
      </c>
      <c r="I14" s="54">
        <v>2356300</v>
      </c>
      <c r="J14" s="55">
        <v>776485.69</v>
      </c>
      <c r="K14" s="55">
        <f t="shared" si="0"/>
        <v>106.57888220698584</v>
      </c>
      <c r="L14" s="55">
        <f t="shared" si="1"/>
        <v>32.953600560200314</v>
      </c>
    </row>
    <row r="15" spans="2:12" ht="25.5" x14ac:dyDescent="0.25">
      <c r="B15" s="7"/>
      <c r="C15" s="7"/>
      <c r="D15" s="8"/>
      <c r="E15" s="7">
        <v>6712</v>
      </c>
      <c r="F15" s="10" t="s">
        <v>59</v>
      </c>
      <c r="G15" s="54">
        <v>0</v>
      </c>
      <c r="H15" s="54">
        <v>8000</v>
      </c>
      <c r="I15" s="54">
        <v>8000</v>
      </c>
      <c r="J15" s="55">
        <v>33039.879999999997</v>
      </c>
      <c r="K15" s="55" t="e">
        <f t="shared" si="0"/>
        <v>#DIV/0!</v>
      </c>
      <c r="L15" s="55">
        <f t="shared" si="1"/>
        <v>412.99849999999998</v>
      </c>
    </row>
    <row r="16" spans="2:12" ht="18" x14ac:dyDescent="0.25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2:12" ht="36.75" customHeight="1" x14ac:dyDescent="0.25">
      <c r="B17" s="98" t="s">
        <v>7</v>
      </c>
      <c r="C17" s="99"/>
      <c r="D17" s="99"/>
      <c r="E17" s="99"/>
      <c r="F17" s="100"/>
      <c r="G17" s="36" t="s">
        <v>108</v>
      </c>
      <c r="H17" s="36" t="s">
        <v>105</v>
      </c>
      <c r="I17" s="36" t="s">
        <v>106</v>
      </c>
      <c r="J17" s="36" t="s">
        <v>109</v>
      </c>
      <c r="K17" s="36" t="s">
        <v>15</v>
      </c>
      <c r="L17" s="36" t="s">
        <v>35</v>
      </c>
    </row>
    <row r="18" spans="2:12" x14ac:dyDescent="0.25">
      <c r="B18" s="95">
        <v>1</v>
      </c>
      <c r="C18" s="96"/>
      <c r="D18" s="96"/>
      <c r="E18" s="96"/>
      <c r="F18" s="97"/>
      <c r="G18" s="40">
        <v>2</v>
      </c>
      <c r="H18" s="40">
        <v>3</v>
      </c>
      <c r="I18" s="40">
        <v>4</v>
      </c>
      <c r="J18" s="40">
        <v>5</v>
      </c>
      <c r="K18" s="40" t="s">
        <v>26</v>
      </c>
      <c r="L18" s="40" t="s">
        <v>27</v>
      </c>
    </row>
    <row r="19" spans="2:12" x14ac:dyDescent="0.25">
      <c r="B19" s="6"/>
      <c r="C19" s="6"/>
      <c r="D19" s="6"/>
      <c r="E19" s="6"/>
      <c r="F19" s="6" t="s">
        <v>33</v>
      </c>
      <c r="G19" s="5"/>
      <c r="H19" s="5"/>
      <c r="I19" s="5"/>
      <c r="J19" s="28"/>
      <c r="K19" s="28"/>
      <c r="L19" s="28"/>
    </row>
    <row r="20" spans="2:12" x14ac:dyDescent="0.25">
      <c r="B20" s="6">
        <v>3</v>
      </c>
      <c r="C20" s="6"/>
      <c r="D20" s="6"/>
      <c r="E20" s="6"/>
      <c r="F20" s="6" t="s">
        <v>4</v>
      </c>
      <c r="G20" s="56">
        <v>706759.73</v>
      </c>
      <c r="H20" s="54">
        <v>2356300</v>
      </c>
      <c r="I20" s="54">
        <v>2356300</v>
      </c>
      <c r="J20" s="55">
        <v>893529.52</v>
      </c>
      <c r="K20" s="55">
        <f>J20/G20*100</f>
        <v>126.42620710718762</v>
      </c>
      <c r="L20" s="55">
        <f>J20/I20*100</f>
        <v>37.920872554428556</v>
      </c>
    </row>
    <row r="21" spans="2:12" x14ac:dyDescent="0.25">
      <c r="B21" s="6"/>
      <c r="C21" s="10">
        <v>31</v>
      </c>
      <c r="D21" s="10"/>
      <c r="E21" s="10"/>
      <c r="F21" s="10" t="s">
        <v>5</v>
      </c>
      <c r="G21" s="54">
        <v>563017.82999999996</v>
      </c>
      <c r="H21" s="54">
        <v>1840000</v>
      </c>
      <c r="I21" s="54">
        <v>1840000</v>
      </c>
      <c r="J21" s="55">
        <v>743123.19</v>
      </c>
      <c r="K21" s="55">
        <f t="shared" ref="K21:K66" si="2">J21/G21*100</f>
        <v>131.98928176040178</v>
      </c>
      <c r="L21" s="55">
        <f t="shared" ref="L21:L66" si="3">J21/I21*100</f>
        <v>40.387129891304347</v>
      </c>
    </row>
    <row r="22" spans="2:12" x14ac:dyDescent="0.25">
      <c r="B22" s="7"/>
      <c r="C22" s="7"/>
      <c r="D22" s="7">
        <v>311</v>
      </c>
      <c r="E22" s="7"/>
      <c r="F22" s="7" t="s">
        <v>22</v>
      </c>
      <c r="G22" s="54">
        <v>470149.53</v>
      </c>
      <c r="H22" s="54">
        <v>1540000</v>
      </c>
      <c r="I22" s="54">
        <v>1540000</v>
      </c>
      <c r="J22" s="55">
        <v>627033.71</v>
      </c>
      <c r="K22" s="55">
        <f t="shared" si="2"/>
        <v>133.36899645523411</v>
      </c>
      <c r="L22" s="55">
        <f t="shared" si="3"/>
        <v>40.716474675324669</v>
      </c>
    </row>
    <row r="23" spans="2:12" x14ac:dyDescent="0.25">
      <c r="B23" s="7"/>
      <c r="C23" s="7"/>
      <c r="D23" s="7"/>
      <c r="E23" s="7">
        <v>3111</v>
      </c>
      <c r="F23" s="7" t="s">
        <v>23</v>
      </c>
      <c r="G23" s="54">
        <v>470149.53</v>
      </c>
      <c r="H23" s="54">
        <v>1539537</v>
      </c>
      <c r="I23" s="54">
        <v>1539537</v>
      </c>
      <c r="J23" s="55">
        <v>627033.71</v>
      </c>
      <c r="K23" s="55">
        <f t="shared" si="2"/>
        <v>133.36899645523411</v>
      </c>
      <c r="L23" s="55">
        <f t="shared" si="3"/>
        <v>40.728719738466822</v>
      </c>
    </row>
    <row r="24" spans="2:12" x14ac:dyDescent="0.25">
      <c r="B24" s="7"/>
      <c r="C24" s="7"/>
      <c r="D24" s="7"/>
      <c r="E24" s="7">
        <v>3113</v>
      </c>
      <c r="F24" s="7" t="s">
        <v>92</v>
      </c>
      <c r="G24" s="54">
        <v>0</v>
      </c>
      <c r="H24" s="54">
        <v>463</v>
      </c>
      <c r="I24" s="54">
        <v>463</v>
      </c>
      <c r="J24" s="55">
        <v>0</v>
      </c>
      <c r="K24" s="55" t="e">
        <f t="shared" si="2"/>
        <v>#DIV/0!</v>
      </c>
      <c r="L24" s="55">
        <f t="shared" si="3"/>
        <v>0</v>
      </c>
    </row>
    <row r="25" spans="2:12" x14ac:dyDescent="0.25">
      <c r="B25" s="7"/>
      <c r="C25" s="7"/>
      <c r="D25" s="7">
        <v>312</v>
      </c>
      <c r="E25" s="7"/>
      <c r="F25" s="7" t="s">
        <v>60</v>
      </c>
      <c r="G25" s="54">
        <v>16466.72</v>
      </c>
      <c r="H25" s="54">
        <v>60000</v>
      </c>
      <c r="I25" s="54">
        <v>60000</v>
      </c>
      <c r="J25" s="55">
        <v>15676.21</v>
      </c>
      <c r="K25" s="55">
        <f t="shared" si="2"/>
        <v>95.199347532477617</v>
      </c>
      <c r="L25" s="55">
        <f t="shared" si="3"/>
        <v>26.127016666666663</v>
      </c>
    </row>
    <row r="26" spans="2:12" x14ac:dyDescent="0.25">
      <c r="B26" s="7"/>
      <c r="C26" s="7"/>
      <c r="D26" s="7"/>
      <c r="E26" s="7">
        <v>3121</v>
      </c>
      <c r="F26" s="7" t="s">
        <v>60</v>
      </c>
      <c r="G26" s="54">
        <v>16466.72</v>
      </c>
      <c r="H26" s="54">
        <v>60000</v>
      </c>
      <c r="I26" s="54">
        <v>60000</v>
      </c>
      <c r="J26" s="55">
        <v>15676.21</v>
      </c>
      <c r="K26" s="55">
        <f t="shared" si="2"/>
        <v>95.199347532477617</v>
      </c>
      <c r="L26" s="55">
        <f t="shared" si="3"/>
        <v>26.127016666666663</v>
      </c>
    </row>
    <row r="27" spans="2:12" x14ac:dyDescent="0.25">
      <c r="B27" s="7"/>
      <c r="C27" s="7"/>
      <c r="D27" s="7">
        <v>313</v>
      </c>
      <c r="E27" s="7"/>
      <c r="F27" s="7" t="s">
        <v>61</v>
      </c>
      <c r="G27" s="54">
        <v>76401.58</v>
      </c>
      <c r="H27" s="54">
        <v>240000</v>
      </c>
      <c r="I27" s="54">
        <v>240000</v>
      </c>
      <c r="J27" s="55">
        <v>100413.27</v>
      </c>
      <c r="K27" s="55">
        <f t="shared" si="2"/>
        <v>131.42826365632754</v>
      </c>
      <c r="L27" s="55">
        <f t="shared" si="3"/>
        <v>41.838862500000005</v>
      </c>
    </row>
    <row r="28" spans="2:12" x14ac:dyDescent="0.25">
      <c r="B28" s="7"/>
      <c r="C28" s="7"/>
      <c r="D28" s="7"/>
      <c r="E28" s="7">
        <v>3132</v>
      </c>
      <c r="F28" s="7" t="s">
        <v>61</v>
      </c>
      <c r="G28" s="54">
        <v>76401.58</v>
      </c>
      <c r="H28" s="54">
        <v>240000</v>
      </c>
      <c r="I28" s="54">
        <v>240000</v>
      </c>
      <c r="J28" s="55">
        <v>100413.27</v>
      </c>
      <c r="K28" s="55">
        <f t="shared" si="2"/>
        <v>131.42826365632754</v>
      </c>
      <c r="L28" s="55">
        <f t="shared" si="3"/>
        <v>41.838862500000005</v>
      </c>
    </row>
    <row r="29" spans="2:12" x14ac:dyDescent="0.25">
      <c r="B29" s="7"/>
      <c r="C29" s="7">
        <v>32</v>
      </c>
      <c r="D29" s="8"/>
      <c r="E29" s="8"/>
      <c r="F29" s="7" t="s">
        <v>10</v>
      </c>
      <c r="G29" s="54">
        <v>143304.72</v>
      </c>
      <c r="H29" s="54">
        <v>515285</v>
      </c>
      <c r="I29" s="54">
        <v>515285</v>
      </c>
      <c r="J29" s="55">
        <v>150045.29999999999</v>
      </c>
      <c r="K29" s="55">
        <f t="shared" si="2"/>
        <v>104.70366921619888</v>
      </c>
      <c r="L29" s="55">
        <f t="shared" si="3"/>
        <v>29.118895368582432</v>
      </c>
    </row>
    <row r="30" spans="2:12" x14ac:dyDescent="0.25">
      <c r="B30" s="7"/>
      <c r="C30" s="7"/>
      <c r="D30" s="7">
        <v>321</v>
      </c>
      <c r="E30" s="7"/>
      <c r="F30" s="7" t="s">
        <v>24</v>
      </c>
      <c r="G30" s="54">
        <v>25893.35</v>
      </c>
      <c r="H30" s="54">
        <v>56300</v>
      </c>
      <c r="I30" s="54">
        <v>56300</v>
      </c>
      <c r="J30" s="55">
        <v>17742.169999999998</v>
      </c>
      <c r="K30" s="55">
        <f t="shared" si="2"/>
        <v>68.520179891748271</v>
      </c>
      <c r="L30" s="55">
        <f t="shared" si="3"/>
        <v>31.513623445825928</v>
      </c>
    </row>
    <row r="31" spans="2:12" x14ac:dyDescent="0.25">
      <c r="B31" s="7"/>
      <c r="C31" s="14"/>
      <c r="D31" s="7"/>
      <c r="E31" s="7">
        <v>3211</v>
      </c>
      <c r="F31" s="18" t="s">
        <v>25</v>
      </c>
      <c r="G31" s="54">
        <v>8026.74</v>
      </c>
      <c r="H31" s="54">
        <v>18856</v>
      </c>
      <c r="I31" s="54">
        <v>18856</v>
      </c>
      <c r="J31" s="55">
        <v>5555.3</v>
      </c>
      <c r="K31" s="55">
        <f t="shared" si="2"/>
        <v>69.20991585625049</v>
      </c>
      <c r="L31" s="55">
        <f t="shared" si="3"/>
        <v>29.461709800593976</v>
      </c>
    </row>
    <row r="32" spans="2:12" x14ac:dyDescent="0.25">
      <c r="B32" s="7"/>
      <c r="C32" s="14"/>
      <c r="D32" s="7"/>
      <c r="E32" s="7">
        <v>3212</v>
      </c>
      <c r="F32" s="18" t="s">
        <v>62</v>
      </c>
      <c r="G32" s="54">
        <v>13709.11</v>
      </c>
      <c r="H32" s="54">
        <v>26545</v>
      </c>
      <c r="I32" s="54">
        <v>26545</v>
      </c>
      <c r="J32" s="55">
        <v>11369.87</v>
      </c>
      <c r="K32" s="55">
        <f t="shared" si="2"/>
        <v>82.936602011363249</v>
      </c>
      <c r="L32" s="55">
        <f t="shared" si="3"/>
        <v>42.832435486909027</v>
      </c>
    </row>
    <row r="33" spans="2:12" x14ac:dyDescent="0.25">
      <c r="B33" s="7"/>
      <c r="C33" s="14"/>
      <c r="D33" s="7"/>
      <c r="E33" s="7">
        <v>3213</v>
      </c>
      <c r="F33" s="18" t="s">
        <v>63</v>
      </c>
      <c r="G33" s="54">
        <v>4157.5</v>
      </c>
      <c r="H33" s="54">
        <v>10766</v>
      </c>
      <c r="I33" s="54">
        <v>10766</v>
      </c>
      <c r="J33" s="55">
        <v>729</v>
      </c>
      <c r="K33" s="55">
        <f t="shared" si="2"/>
        <v>17.534576067348166</v>
      </c>
      <c r="L33" s="55">
        <f t="shared" si="3"/>
        <v>6.7713171094185398</v>
      </c>
    </row>
    <row r="34" spans="2:12" x14ac:dyDescent="0.25">
      <c r="B34" s="7"/>
      <c r="C34" s="14"/>
      <c r="D34" s="7"/>
      <c r="E34" s="7">
        <v>3214</v>
      </c>
      <c r="F34" s="18" t="s">
        <v>64</v>
      </c>
      <c r="G34" s="54">
        <v>0</v>
      </c>
      <c r="H34" s="54">
        <v>133</v>
      </c>
      <c r="I34" s="54">
        <v>133</v>
      </c>
      <c r="J34" s="55">
        <v>88</v>
      </c>
      <c r="K34" s="55" t="e">
        <f t="shared" si="2"/>
        <v>#DIV/0!</v>
      </c>
      <c r="L34" s="55">
        <f t="shared" si="3"/>
        <v>66.165413533834581</v>
      </c>
    </row>
    <row r="35" spans="2:12" x14ac:dyDescent="0.25">
      <c r="B35" s="7"/>
      <c r="C35" s="14"/>
      <c r="D35" s="7">
        <v>322</v>
      </c>
      <c r="E35" s="7"/>
      <c r="F35" s="18" t="s">
        <v>65</v>
      </c>
      <c r="G35" s="54">
        <v>23285.9</v>
      </c>
      <c r="H35" s="54">
        <v>45585</v>
      </c>
      <c r="I35" s="54">
        <v>45585</v>
      </c>
      <c r="J35" s="55">
        <v>29149.9</v>
      </c>
      <c r="K35" s="55">
        <f t="shared" si="2"/>
        <v>125.18262124289805</v>
      </c>
      <c r="L35" s="55">
        <f t="shared" si="3"/>
        <v>63.946254250301635</v>
      </c>
    </row>
    <row r="36" spans="2:12" x14ac:dyDescent="0.25">
      <c r="B36" s="7"/>
      <c r="C36" s="14"/>
      <c r="D36" s="7"/>
      <c r="E36" s="7">
        <v>3221</v>
      </c>
      <c r="F36" s="18" t="s">
        <v>66</v>
      </c>
      <c r="G36" s="54">
        <v>5124.72</v>
      </c>
      <c r="H36" s="54">
        <v>8265</v>
      </c>
      <c r="I36" s="54">
        <v>8265</v>
      </c>
      <c r="J36" s="55">
        <v>9810.92</v>
      </c>
      <c r="K36" s="55">
        <f t="shared" si="2"/>
        <v>191.44304469317348</v>
      </c>
      <c r="L36" s="55">
        <f t="shared" si="3"/>
        <v>118.70441621294616</v>
      </c>
    </row>
    <row r="37" spans="2:12" x14ac:dyDescent="0.25">
      <c r="B37" s="7"/>
      <c r="C37" s="14"/>
      <c r="D37" s="7"/>
      <c r="E37" s="7">
        <v>3223</v>
      </c>
      <c r="F37" s="18" t="s">
        <v>67</v>
      </c>
      <c r="G37" s="54">
        <v>15553.67</v>
      </c>
      <c r="H37" s="54">
        <v>33320</v>
      </c>
      <c r="I37" s="54">
        <v>33320</v>
      </c>
      <c r="J37" s="55">
        <v>15770.69</v>
      </c>
      <c r="K37" s="55">
        <f t="shared" si="2"/>
        <v>101.39529770144281</v>
      </c>
      <c r="L37" s="55">
        <f t="shared" si="3"/>
        <v>47.331002400960386</v>
      </c>
    </row>
    <row r="38" spans="2:12" x14ac:dyDescent="0.25">
      <c r="B38" s="7"/>
      <c r="C38" s="14"/>
      <c r="D38" s="8"/>
      <c r="E38" s="8">
        <v>3225</v>
      </c>
      <c r="F38" s="7" t="s">
        <v>68</v>
      </c>
      <c r="G38" s="54">
        <v>2607.5100000000002</v>
      </c>
      <c r="H38" s="54">
        <v>4000</v>
      </c>
      <c r="I38" s="54">
        <v>4000</v>
      </c>
      <c r="J38" s="55">
        <v>3568.29</v>
      </c>
      <c r="K38" s="55">
        <f t="shared" si="2"/>
        <v>136.84664680097103</v>
      </c>
      <c r="L38" s="55">
        <f t="shared" si="3"/>
        <v>89.207250000000002</v>
      </c>
    </row>
    <row r="39" spans="2:12" x14ac:dyDescent="0.25">
      <c r="B39" s="7"/>
      <c r="C39" s="14"/>
      <c r="D39" s="7">
        <v>323</v>
      </c>
      <c r="E39" s="8"/>
      <c r="F39" s="7" t="s">
        <v>69</v>
      </c>
      <c r="G39" s="54">
        <v>92859.45</v>
      </c>
      <c r="H39" s="54">
        <v>406372</v>
      </c>
      <c r="I39" s="54">
        <v>406372</v>
      </c>
      <c r="J39" s="55">
        <v>99594.86</v>
      </c>
      <c r="K39" s="55">
        <f t="shared" si="2"/>
        <v>107.25333824398055</v>
      </c>
      <c r="L39" s="55">
        <f t="shared" si="3"/>
        <v>24.508297815794393</v>
      </c>
    </row>
    <row r="40" spans="2:12" x14ac:dyDescent="0.25">
      <c r="B40" s="7"/>
      <c r="C40" s="14"/>
      <c r="D40" s="8"/>
      <c r="E40" s="8">
        <v>3231</v>
      </c>
      <c r="F40" s="7" t="s">
        <v>70</v>
      </c>
      <c r="G40" s="54">
        <v>8748.32</v>
      </c>
      <c r="H40" s="54">
        <v>20400</v>
      </c>
      <c r="I40" s="54">
        <v>20400</v>
      </c>
      <c r="J40" s="55">
        <v>11512.79</v>
      </c>
      <c r="K40" s="55">
        <f t="shared" si="2"/>
        <v>131.60001005907424</v>
      </c>
      <c r="L40" s="55">
        <f t="shared" si="3"/>
        <v>56.435245098039225</v>
      </c>
    </row>
    <row r="41" spans="2:12" x14ac:dyDescent="0.25">
      <c r="B41" s="7"/>
      <c r="C41" s="14"/>
      <c r="D41" s="8"/>
      <c r="E41" s="8">
        <v>3232</v>
      </c>
      <c r="F41" s="7" t="s">
        <v>71</v>
      </c>
      <c r="G41" s="54">
        <v>8573.81</v>
      </c>
      <c r="H41" s="54">
        <v>199547</v>
      </c>
      <c r="I41" s="54">
        <v>199547</v>
      </c>
      <c r="J41" s="55">
        <v>10693.26</v>
      </c>
      <c r="K41" s="55">
        <f t="shared" si="2"/>
        <v>124.72004861316033</v>
      </c>
      <c r="L41" s="55">
        <f t="shared" si="3"/>
        <v>5.3587676086335554</v>
      </c>
    </row>
    <row r="42" spans="2:12" x14ac:dyDescent="0.25">
      <c r="B42" s="7"/>
      <c r="C42" s="14"/>
      <c r="D42" s="8"/>
      <c r="E42" s="8">
        <v>3233</v>
      </c>
      <c r="F42" s="7" t="s">
        <v>72</v>
      </c>
      <c r="G42" s="54">
        <v>2398.6</v>
      </c>
      <c r="H42" s="54">
        <v>5000</v>
      </c>
      <c r="I42" s="54">
        <v>5000</v>
      </c>
      <c r="J42" s="55">
        <v>1050</v>
      </c>
      <c r="K42" s="55">
        <f t="shared" si="2"/>
        <v>43.775535729175353</v>
      </c>
      <c r="L42" s="55">
        <f t="shared" si="3"/>
        <v>21</v>
      </c>
    </row>
    <row r="43" spans="2:12" x14ac:dyDescent="0.25">
      <c r="B43" s="7"/>
      <c r="C43" s="14"/>
      <c r="D43" s="8"/>
      <c r="E43" s="8">
        <v>3234</v>
      </c>
      <c r="F43" s="7" t="s">
        <v>73</v>
      </c>
      <c r="G43" s="54">
        <v>14462.41</v>
      </c>
      <c r="H43" s="54">
        <v>25000</v>
      </c>
      <c r="I43" s="54">
        <v>25000</v>
      </c>
      <c r="J43" s="55">
        <v>10633.73</v>
      </c>
      <c r="K43" s="55">
        <f t="shared" si="2"/>
        <v>73.526680546326645</v>
      </c>
      <c r="L43" s="55">
        <f t="shared" si="3"/>
        <v>42.53492</v>
      </c>
    </row>
    <row r="44" spans="2:12" x14ac:dyDescent="0.25">
      <c r="B44" s="7"/>
      <c r="C44" s="14"/>
      <c r="D44" s="8"/>
      <c r="E44" s="8">
        <v>3235</v>
      </c>
      <c r="F44" s="7" t="s">
        <v>74</v>
      </c>
      <c r="G44" s="54">
        <v>35202.129999999997</v>
      </c>
      <c r="H44" s="54">
        <v>99800</v>
      </c>
      <c r="I44" s="54">
        <v>99800</v>
      </c>
      <c r="J44" s="55">
        <v>43583.199999999997</v>
      </c>
      <c r="K44" s="55">
        <f t="shared" si="2"/>
        <v>123.80841727475014</v>
      </c>
      <c r="L44" s="55">
        <f t="shared" si="3"/>
        <v>43.670541082164327</v>
      </c>
    </row>
    <row r="45" spans="2:12" x14ac:dyDescent="0.25">
      <c r="B45" s="7"/>
      <c r="C45" s="14"/>
      <c r="D45" s="8"/>
      <c r="E45" s="8">
        <v>3236</v>
      </c>
      <c r="F45" s="7" t="s">
        <v>75</v>
      </c>
      <c r="G45" s="54">
        <v>0</v>
      </c>
      <c r="H45" s="54">
        <v>5931</v>
      </c>
      <c r="I45" s="54">
        <v>5931</v>
      </c>
      <c r="J45" s="55">
        <v>3798.49</v>
      </c>
      <c r="K45" s="55" t="e">
        <f t="shared" si="2"/>
        <v>#DIV/0!</v>
      </c>
      <c r="L45" s="55">
        <f t="shared" si="3"/>
        <v>64.044680492328439</v>
      </c>
    </row>
    <row r="46" spans="2:12" x14ac:dyDescent="0.25">
      <c r="B46" s="7"/>
      <c r="C46" s="14"/>
      <c r="D46" s="8"/>
      <c r="E46" s="8">
        <v>3237</v>
      </c>
      <c r="F46" s="7" t="s">
        <v>76</v>
      </c>
      <c r="G46" s="54">
        <v>12863</v>
      </c>
      <c r="H46" s="54">
        <v>21595</v>
      </c>
      <c r="I46" s="54">
        <v>21595</v>
      </c>
      <c r="J46" s="55">
        <v>7394.02</v>
      </c>
      <c r="K46" s="55">
        <f t="shared" si="2"/>
        <v>57.482857809220242</v>
      </c>
      <c r="L46" s="55">
        <f t="shared" si="3"/>
        <v>34.239499884232458</v>
      </c>
    </row>
    <row r="47" spans="2:12" x14ac:dyDescent="0.25">
      <c r="B47" s="7"/>
      <c r="C47" s="14"/>
      <c r="D47" s="8"/>
      <c r="E47" s="8">
        <v>3238</v>
      </c>
      <c r="F47" s="7" t="s">
        <v>77</v>
      </c>
      <c r="G47" s="54">
        <v>3170.2</v>
      </c>
      <c r="H47" s="54">
        <v>10699</v>
      </c>
      <c r="I47" s="54">
        <v>10699</v>
      </c>
      <c r="J47" s="55">
        <v>2801.05</v>
      </c>
      <c r="K47" s="55">
        <f t="shared" si="2"/>
        <v>88.355624250835916</v>
      </c>
      <c r="L47" s="55">
        <f t="shared" si="3"/>
        <v>26.180484157397888</v>
      </c>
    </row>
    <row r="48" spans="2:12" x14ac:dyDescent="0.25">
      <c r="B48" s="7"/>
      <c r="C48" s="14"/>
      <c r="D48" s="8"/>
      <c r="E48" s="8">
        <v>3239</v>
      </c>
      <c r="F48" s="7" t="s">
        <v>78</v>
      </c>
      <c r="G48" s="54">
        <v>7440.98</v>
      </c>
      <c r="H48" s="54">
        <v>18400</v>
      </c>
      <c r="I48" s="54">
        <v>18400</v>
      </c>
      <c r="J48" s="55">
        <v>8128.32</v>
      </c>
      <c r="K48" s="55">
        <f t="shared" si="2"/>
        <v>109.23722412907976</v>
      </c>
      <c r="L48" s="55">
        <f t="shared" si="3"/>
        <v>44.175652173913043</v>
      </c>
    </row>
    <row r="49" spans="2:12" x14ac:dyDescent="0.25">
      <c r="B49" s="7"/>
      <c r="C49" s="14"/>
      <c r="D49" s="8">
        <v>324</v>
      </c>
      <c r="E49" s="8"/>
      <c r="F49" s="7" t="s">
        <v>90</v>
      </c>
      <c r="G49" s="54">
        <v>0</v>
      </c>
      <c r="H49" s="54">
        <v>133</v>
      </c>
      <c r="I49" s="54">
        <v>133</v>
      </c>
      <c r="J49" s="55">
        <v>0</v>
      </c>
      <c r="K49" s="55" t="e">
        <f t="shared" si="2"/>
        <v>#DIV/0!</v>
      </c>
      <c r="L49" s="55">
        <f t="shared" si="3"/>
        <v>0</v>
      </c>
    </row>
    <row r="50" spans="2:12" x14ac:dyDescent="0.25">
      <c r="B50" s="7"/>
      <c r="C50" s="14"/>
      <c r="D50" s="8"/>
      <c r="E50" s="8">
        <v>3241</v>
      </c>
      <c r="F50" s="7" t="s">
        <v>91</v>
      </c>
      <c r="G50" s="54">
        <v>0</v>
      </c>
      <c r="H50" s="54">
        <v>133</v>
      </c>
      <c r="I50" s="54">
        <v>133</v>
      </c>
      <c r="J50" s="55">
        <v>0</v>
      </c>
      <c r="K50" s="55" t="e">
        <f t="shared" si="2"/>
        <v>#DIV/0!</v>
      </c>
      <c r="L50" s="55">
        <f t="shared" si="3"/>
        <v>0</v>
      </c>
    </row>
    <row r="51" spans="2:12" x14ac:dyDescent="0.25">
      <c r="B51" s="7"/>
      <c r="C51" s="14"/>
      <c r="D51" s="8">
        <v>329</v>
      </c>
      <c r="E51" s="8"/>
      <c r="F51" s="7" t="s">
        <v>79</v>
      </c>
      <c r="G51" s="54">
        <v>1266.02</v>
      </c>
      <c r="H51" s="54">
        <v>6895</v>
      </c>
      <c r="I51" s="54">
        <v>6895</v>
      </c>
      <c r="J51" s="55">
        <v>3558.37</v>
      </c>
      <c r="K51" s="55">
        <f t="shared" si="2"/>
        <v>281.06743969289585</v>
      </c>
      <c r="L51" s="55">
        <f t="shared" si="3"/>
        <v>51.607976794778821</v>
      </c>
    </row>
    <row r="52" spans="2:12" x14ac:dyDescent="0.25">
      <c r="B52" s="7"/>
      <c r="C52" s="14"/>
      <c r="D52" s="8"/>
      <c r="E52" s="8">
        <v>3291</v>
      </c>
      <c r="F52" s="7" t="s">
        <v>80</v>
      </c>
      <c r="G52" s="54">
        <v>578.20000000000005</v>
      </c>
      <c r="H52" s="54">
        <v>1600</v>
      </c>
      <c r="I52" s="54">
        <v>1600</v>
      </c>
      <c r="J52" s="55">
        <v>326.27</v>
      </c>
      <c r="K52" s="55">
        <f t="shared" si="2"/>
        <v>56.428571428571416</v>
      </c>
      <c r="L52" s="55">
        <f t="shared" si="3"/>
        <v>20.391874999999999</v>
      </c>
    </row>
    <row r="53" spans="2:12" x14ac:dyDescent="0.25">
      <c r="B53" s="7"/>
      <c r="C53" s="14"/>
      <c r="D53" s="8"/>
      <c r="E53" s="8">
        <v>3292</v>
      </c>
      <c r="F53" s="7" t="s">
        <v>81</v>
      </c>
      <c r="G53" s="54">
        <v>431.48</v>
      </c>
      <c r="H53" s="54">
        <v>2100</v>
      </c>
      <c r="I53" s="54">
        <v>2100</v>
      </c>
      <c r="J53" s="55">
        <v>668.4</v>
      </c>
      <c r="K53" s="55">
        <f t="shared" si="2"/>
        <v>154.90868638175581</v>
      </c>
      <c r="L53" s="55">
        <f t="shared" si="3"/>
        <v>31.828571428571429</v>
      </c>
    </row>
    <row r="54" spans="2:12" x14ac:dyDescent="0.25">
      <c r="B54" s="7"/>
      <c r="C54" s="14"/>
      <c r="D54" s="8"/>
      <c r="E54" s="8">
        <v>3293</v>
      </c>
      <c r="F54" s="7" t="s">
        <v>82</v>
      </c>
      <c r="G54" s="54">
        <v>9.6999999999999993</v>
      </c>
      <c r="H54" s="54">
        <v>1195</v>
      </c>
      <c r="I54" s="54">
        <v>1195</v>
      </c>
      <c r="J54" s="55">
        <v>155.30000000000001</v>
      </c>
      <c r="K54" s="55">
        <f t="shared" si="2"/>
        <v>1601.0309278350519</v>
      </c>
      <c r="L54" s="55">
        <f t="shared" si="3"/>
        <v>12.995815899581592</v>
      </c>
    </row>
    <row r="55" spans="2:12" x14ac:dyDescent="0.25">
      <c r="B55" s="7"/>
      <c r="C55" s="14"/>
      <c r="D55" s="8"/>
      <c r="E55" s="8">
        <v>3295</v>
      </c>
      <c r="F55" s="7" t="s">
        <v>83</v>
      </c>
      <c r="G55" s="54">
        <v>246.64</v>
      </c>
      <c r="H55" s="54">
        <v>2000</v>
      </c>
      <c r="I55" s="54">
        <v>2000</v>
      </c>
      <c r="J55" s="55">
        <v>2408.4</v>
      </c>
      <c r="K55" s="55">
        <f t="shared" si="2"/>
        <v>976.48394421018509</v>
      </c>
      <c r="L55" s="55">
        <f t="shared" si="3"/>
        <v>120.41999999999999</v>
      </c>
    </row>
    <row r="56" spans="2:12" x14ac:dyDescent="0.25">
      <c r="B56" s="7"/>
      <c r="C56" s="14">
        <v>34</v>
      </c>
      <c r="D56" s="8"/>
      <c r="E56" s="8"/>
      <c r="F56" s="7" t="s">
        <v>84</v>
      </c>
      <c r="G56" s="54">
        <v>437.18</v>
      </c>
      <c r="H56" s="54">
        <v>1015</v>
      </c>
      <c r="I56" s="54">
        <v>1015</v>
      </c>
      <c r="J56" s="55">
        <v>361.03</v>
      </c>
      <c r="K56" s="55">
        <f t="shared" si="2"/>
        <v>82.581545358891063</v>
      </c>
      <c r="L56" s="55">
        <f t="shared" si="3"/>
        <v>35.569458128078814</v>
      </c>
    </row>
    <row r="57" spans="2:12" x14ac:dyDescent="0.25">
      <c r="B57" s="7"/>
      <c r="C57" s="7"/>
      <c r="D57" s="8">
        <v>343</v>
      </c>
      <c r="E57" s="8"/>
      <c r="F57" s="8" t="s">
        <v>85</v>
      </c>
      <c r="G57" s="54">
        <v>437.18</v>
      </c>
      <c r="H57" s="54">
        <v>1015</v>
      </c>
      <c r="I57" s="54">
        <v>1015</v>
      </c>
      <c r="J57" s="55">
        <v>361.03</v>
      </c>
      <c r="K57" s="55">
        <f t="shared" si="2"/>
        <v>82.581545358891063</v>
      </c>
      <c r="L57" s="55">
        <f t="shared" si="3"/>
        <v>35.569458128078814</v>
      </c>
    </row>
    <row r="58" spans="2:12" x14ac:dyDescent="0.25">
      <c r="B58" s="7"/>
      <c r="C58" s="7"/>
      <c r="D58" s="8"/>
      <c r="E58" s="8">
        <v>3431</v>
      </c>
      <c r="F58" s="8" t="s">
        <v>101</v>
      </c>
      <c r="G58" s="54">
        <v>434.04</v>
      </c>
      <c r="H58" s="54">
        <v>1000</v>
      </c>
      <c r="I58" s="54">
        <v>1000</v>
      </c>
      <c r="J58" s="55">
        <v>354.4</v>
      </c>
      <c r="K58" s="55">
        <f t="shared" si="2"/>
        <v>81.651460694866827</v>
      </c>
      <c r="L58" s="55">
        <f t="shared" si="3"/>
        <v>35.44</v>
      </c>
    </row>
    <row r="59" spans="2:12" x14ac:dyDescent="0.25">
      <c r="B59" s="7"/>
      <c r="C59" s="7"/>
      <c r="D59" s="8"/>
      <c r="E59" s="8">
        <v>3433</v>
      </c>
      <c r="F59" s="8" t="s">
        <v>86</v>
      </c>
      <c r="G59" s="54">
        <v>3.14</v>
      </c>
      <c r="H59" s="54">
        <v>15</v>
      </c>
      <c r="I59" s="54">
        <v>15</v>
      </c>
      <c r="J59" s="55">
        <v>6.63</v>
      </c>
      <c r="K59" s="55">
        <f t="shared" si="2"/>
        <v>211.14649681528661</v>
      </c>
      <c r="L59" s="55">
        <f t="shared" si="3"/>
        <v>44.2</v>
      </c>
    </row>
    <row r="60" spans="2:12" x14ac:dyDescent="0.25">
      <c r="B60" s="9">
        <v>4</v>
      </c>
      <c r="C60" s="9"/>
      <c r="D60" s="9"/>
      <c r="E60" s="9"/>
      <c r="F60" s="12" t="s">
        <v>6</v>
      </c>
      <c r="G60" s="54">
        <v>3458</v>
      </c>
      <c r="H60" s="54">
        <v>8000</v>
      </c>
      <c r="I60" s="54">
        <v>8000</v>
      </c>
      <c r="J60" s="55">
        <v>36966.85</v>
      </c>
      <c r="K60" s="55">
        <f t="shared" si="2"/>
        <v>1069.0240023134759</v>
      </c>
      <c r="L60" s="55">
        <f t="shared" si="3"/>
        <v>462.08562499999999</v>
      </c>
    </row>
    <row r="61" spans="2:12" ht="28.5" customHeight="1" x14ac:dyDescent="0.25">
      <c r="B61" s="10"/>
      <c r="C61" s="10">
        <v>42</v>
      </c>
      <c r="D61" s="10"/>
      <c r="E61" s="10"/>
      <c r="F61" s="13" t="s">
        <v>87</v>
      </c>
      <c r="G61" s="54">
        <v>3458</v>
      </c>
      <c r="H61" s="54">
        <v>8000</v>
      </c>
      <c r="I61" s="54">
        <v>8000</v>
      </c>
      <c r="J61" s="55">
        <v>36966.85</v>
      </c>
      <c r="K61" s="55">
        <f t="shared" si="2"/>
        <v>1069.0240023134759</v>
      </c>
      <c r="L61" s="55">
        <f t="shared" si="3"/>
        <v>462.08562499999999</v>
      </c>
    </row>
    <row r="62" spans="2:12" x14ac:dyDescent="0.25">
      <c r="B62" s="10"/>
      <c r="C62" s="10"/>
      <c r="D62" s="7">
        <v>422</v>
      </c>
      <c r="E62" s="7"/>
      <c r="F62" s="7" t="s">
        <v>88</v>
      </c>
      <c r="G62" s="54">
        <v>3458</v>
      </c>
      <c r="H62" s="54">
        <v>8000</v>
      </c>
      <c r="I62" s="54">
        <v>8000</v>
      </c>
      <c r="J62" s="55">
        <v>4926.97</v>
      </c>
      <c r="K62" s="55">
        <f t="shared" si="2"/>
        <v>142.48033545401967</v>
      </c>
      <c r="L62" s="55">
        <f t="shared" si="3"/>
        <v>61.587125</v>
      </c>
    </row>
    <row r="63" spans="2:12" x14ac:dyDescent="0.25">
      <c r="B63" s="10"/>
      <c r="C63" s="10" t="s">
        <v>11</v>
      </c>
      <c r="D63" s="7"/>
      <c r="E63" s="7">
        <v>4221</v>
      </c>
      <c r="F63" s="7" t="s">
        <v>89</v>
      </c>
      <c r="G63" s="54">
        <v>1233</v>
      </c>
      <c r="H63" s="54">
        <v>8000</v>
      </c>
      <c r="I63" s="54">
        <v>8000</v>
      </c>
      <c r="J63" s="55">
        <v>2404.4699999999998</v>
      </c>
      <c r="K63" s="55">
        <f t="shared" si="2"/>
        <v>195.0097323600973</v>
      </c>
      <c r="L63" s="55">
        <f t="shared" si="3"/>
        <v>30.055875</v>
      </c>
    </row>
    <row r="64" spans="2:12" x14ac:dyDescent="0.25">
      <c r="B64" s="10"/>
      <c r="C64" s="10"/>
      <c r="D64" s="7"/>
      <c r="E64" s="7">
        <v>4223</v>
      </c>
      <c r="F64" s="7" t="s">
        <v>102</v>
      </c>
      <c r="G64" s="54">
        <v>2225</v>
      </c>
      <c r="H64" s="54">
        <v>0</v>
      </c>
      <c r="I64" s="54">
        <v>0</v>
      </c>
      <c r="J64" s="55">
        <v>2522.5</v>
      </c>
      <c r="K64" s="55">
        <f t="shared" si="2"/>
        <v>113.37078651685393</v>
      </c>
      <c r="L64" s="55" t="e">
        <f t="shared" si="3"/>
        <v>#DIV/0!</v>
      </c>
    </row>
    <row r="65" spans="2:12" x14ac:dyDescent="0.25">
      <c r="B65" s="10"/>
      <c r="C65" s="10" t="s">
        <v>11</v>
      </c>
      <c r="D65" s="7">
        <v>423</v>
      </c>
      <c r="E65" s="7"/>
      <c r="F65" s="7" t="s">
        <v>93</v>
      </c>
      <c r="G65" s="54">
        <v>0</v>
      </c>
      <c r="H65" s="54">
        <v>0</v>
      </c>
      <c r="I65" s="54">
        <v>0</v>
      </c>
      <c r="J65" s="55">
        <v>32039.88</v>
      </c>
      <c r="K65" s="55" t="e">
        <f t="shared" si="2"/>
        <v>#DIV/0!</v>
      </c>
      <c r="L65" s="55" t="e">
        <f t="shared" si="3"/>
        <v>#DIV/0!</v>
      </c>
    </row>
    <row r="66" spans="2:12" x14ac:dyDescent="0.25">
      <c r="B66" s="10"/>
      <c r="C66" s="10" t="s">
        <v>11</v>
      </c>
      <c r="D66" s="7"/>
      <c r="E66" s="7">
        <v>4231</v>
      </c>
      <c r="F66" s="7" t="s">
        <v>93</v>
      </c>
      <c r="G66" s="54">
        <v>0</v>
      </c>
      <c r="H66" s="54">
        <v>0</v>
      </c>
      <c r="I66" s="54">
        <v>0</v>
      </c>
      <c r="J66" s="55">
        <v>32039.88</v>
      </c>
      <c r="K66" s="55" t="e">
        <f t="shared" si="2"/>
        <v>#DIV/0!</v>
      </c>
      <c r="L66" s="55" t="e">
        <f t="shared" si="3"/>
        <v>#DIV/0!</v>
      </c>
    </row>
    <row r="67" spans="2:12" ht="15" customHeight="1" x14ac:dyDescent="0.25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</row>
    <row r="68" spans="2:12" x14ac:dyDescent="0.25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2:12" ht="4.5" customHeight="1" x14ac:dyDescent="0.25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</row>
  </sheetData>
  <mergeCells count="12">
    <mergeCell ref="B1:L1"/>
    <mergeCell ref="B2:L2"/>
    <mergeCell ref="B4:L4"/>
    <mergeCell ref="B6:L6"/>
    <mergeCell ref="B18:F18"/>
    <mergeCell ref="B9:F9"/>
    <mergeCell ref="B17:F17"/>
    <mergeCell ref="B8:F8"/>
    <mergeCell ref="B7:L7"/>
    <mergeCell ref="B5:L5"/>
    <mergeCell ref="B16:L16"/>
    <mergeCell ref="B3:L3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&amp;CCentar za posebno skrbništvo, Oreškovićeva 25, Zagreb
OIB: 15916354928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17"/>
  <sheetViews>
    <sheetView zoomScaleNormal="100" workbookViewId="0">
      <selection activeCell="E22" sqref="E22"/>
    </sheetView>
  </sheetViews>
  <sheetFormatPr defaultRowHeight="15" x14ac:dyDescent="0.2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11" ht="18" x14ac:dyDescent="0.25">
      <c r="B1" s="3"/>
      <c r="C1" s="3"/>
      <c r="D1" s="3"/>
      <c r="E1" s="3"/>
      <c r="F1" s="4"/>
      <c r="G1" s="4"/>
      <c r="H1" s="4"/>
    </row>
    <row r="2" spans="2:11" ht="15.75" customHeight="1" x14ac:dyDescent="0.25">
      <c r="B2" s="71" t="s">
        <v>29</v>
      </c>
      <c r="C2" s="71"/>
      <c r="D2" s="71"/>
      <c r="E2" s="71"/>
      <c r="F2" s="71"/>
      <c r="G2" s="71"/>
      <c r="H2" s="71"/>
    </row>
    <row r="3" spans="2:11" ht="18" x14ac:dyDescent="0.25">
      <c r="B3" s="52"/>
      <c r="C3" s="52"/>
      <c r="D3" s="52"/>
      <c r="E3" s="52"/>
      <c r="F3" s="53"/>
      <c r="G3" s="53"/>
      <c r="H3" s="53"/>
    </row>
    <row r="4" spans="2:11" ht="33.75" customHeight="1" x14ac:dyDescent="0.25">
      <c r="B4" s="36" t="s">
        <v>7</v>
      </c>
      <c r="C4" s="36" t="s">
        <v>108</v>
      </c>
      <c r="D4" s="36" t="s">
        <v>105</v>
      </c>
      <c r="E4" s="36" t="s">
        <v>106</v>
      </c>
      <c r="F4" s="36" t="s">
        <v>109</v>
      </c>
      <c r="G4" s="36" t="s">
        <v>15</v>
      </c>
      <c r="H4" s="36" t="s">
        <v>35</v>
      </c>
    </row>
    <row r="5" spans="2:11" x14ac:dyDescent="0.25">
      <c r="B5" s="36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26</v>
      </c>
      <c r="H5" s="40" t="s">
        <v>27</v>
      </c>
    </row>
    <row r="6" spans="2:11" x14ac:dyDescent="0.25">
      <c r="B6" s="6" t="s">
        <v>32</v>
      </c>
      <c r="C6" s="54">
        <v>728554.92</v>
      </c>
      <c r="D6" s="60">
        <v>2364300</v>
      </c>
      <c r="E6" s="60">
        <v>2364300</v>
      </c>
      <c r="F6" s="61">
        <v>809525.57</v>
      </c>
      <c r="G6" s="63">
        <f>F6/C6*100</f>
        <v>111.11387045468032</v>
      </c>
      <c r="H6" s="63">
        <f>F6/E6*100</f>
        <v>34.239545319967853</v>
      </c>
    </row>
    <row r="7" spans="2:11" x14ac:dyDescent="0.25">
      <c r="B7" s="6" t="s">
        <v>13</v>
      </c>
      <c r="C7" s="58">
        <v>728554.92</v>
      </c>
      <c r="D7" s="68">
        <v>2364300</v>
      </c>
      <c r="E7" s="60">
        <v>2364300</v>
      </c>
      <c r="F7" s="61">
        <v>809525.57</v>
      </c>
      <c r="G7" s="63">
        <f t="shared" ref="G7:G15" si="0">F7/C7*100</f>
        <v>111.11387045468032</v>
      </c>
      <c r="H7" s="63">
        <f t="shared" ref="H7:H15" si="1">F7/E7*100</f>
        <v>34.239545319967853</v>
      </c>
    </row>
    <row r="8" spans="2:11" x14ac:dyDescent="0.25">
      <c r="B8" s="17" t="s">
        <v>14</v>
      </c>
      <c r="C8" s="58">
        <v>728554.92</v>
      </c>
      <c r="D8" s="54">
        <v>2364300</v>
      </c>
      <c r="E8" s="60">
        <v>2364300</v>
      </c>
      <c r="F8" s="61">
        <v>809525.57</v>
      </c>
      <c r="G8" s="63">
        <f t="shared" si="0"/>
        <v>111.11387045468032</v>
      </c>
      <c r="H8" s="63">
        <f t="shared" si="1"/>
        <v>34.239545319967853</v>
      </c>
    </row>
    <row r="9" spans="2:11" x14ac:dyDescent="0.25">
      <c r="B9" s="6" t="s">
        <v>94</v>
      </c>
      <c r="C9" s="58">
        <v>0</v>
      </c>
      <c r="D9" s="54">
        <v>0</v>
      </c>
      <c r="E9" s="54">
        <v>0</v>
      </c>
      <c r="F9" s="61">
        <v>0</v>
      </c>
      <c r="G9" s="63" t="e">
        <f t="shared" si="0"/>
        <v>#DIV/0!</v>
      </c>
      <c r="H9" s="63" t="e">
        <f t="shared" si="1"/>
        <v>#DIV/0!</v>
      </c>
    </row>
    <row r="10" spans="2:11" x14ac:dyDescent="0.25">
      <c r="B10" s="17" t="s">
        <v>95</v>
      </c>
      <c r="C10" s="58">
        <v>0</v>
      </c>
      <c r="D10" s="54">
        <v>0</v>
      </c>
      <c r="E10" s="54">
        <v>0</v>
      </c>
      <c r="F10" s="61">
        <v>0</v>
      </c>
      <c r="G10" s="63" t="e">
        <f t="shared" si="0"/>
        <v>#DIV/0!</v>
      </c>
      <c r="H10" s="63" t="e">
        <f t="shared" si="1"/>
        <v>#DIV/0!</v>
      </c>
    </row>
    <row r="11" spans="2:11" ht="15.75" customHeight="1" x14ac:dyDescent="0.25">
      <c r="B11" s="6" t="s">
        <v>33</v>
      </c>
      <c r="C11" s="59">
        <v>710217.73</v>
      </c>
      <c r="D11" s="54">
        <v>2364300</v>
      </c>
      <c r="E11" s="54">
        <v>2364300</v>
      </c>
      <c r="F11" s="61">
        <v>930496.37</v>
      </c>
      <c r="G11" s="63">
        <f t="shared" si="0"/>
        <v>131.01564924322574</v>
      </c>
      <c r="H11" s="63">
        <f t="shared" si="1"/>
        <v>39.356104132301319</v>
      </c>
    </row>
    <row r="12" spans="2:11" ht="15.75" customHeight="1" x14ac:dyDescent="0.25">
      <c r="B12" s="6" t="s">
        <v>13</v>
      </c>
      <c r="C12" s="54">
        <v>728554.92</v>
      </c>
      <c r="D12" s="54">
        <v>2364300</v>
      </c>
      <c r="E12" s="54">
        <v>2364300</v>
      </c>
      <c r="F12" s="61">
        <v>930496.37</v>
      </c>
      <c r="G12" s="63">
        <f t="shared" si="0"/>
        <v>127.71808198069678</v>
      </c>
      <c r="H12" s="63">
        <f t="shared" si="1"/>
        <v>39.356104132301319</v>
      </c>
    </row>
    <row r="13" spans="2:11" x14ac:dyDescent="0.25">
      <c r="B13" s="17" t="s">
        <v>14</v>
      </c>
      <c r="C13" s="54">
        <v>728554.92</v>
      </c>
      <c r="D13" s="54">
        <v>2364300</v>
      </c>
      <c r="E13" s="54">
        <v>2364300</v>
      </c>
      <c r="F13" s="61">
        <v>930496.37</v>
      </c>
      <c r="G13" s="63">
        <f t="shared" si="0"/>
        <v>127.71808198069678</v>
      </c>
      <c r="H13" s="63">
        <f t="shared" si="1"/>
        <v>39.356104132301319</v>
      </c>
    </row>
    <row r="14" spans="2:11" x14ac:dyDescent="0.25">
      <c r="B14" s="6" t="s">
        <v>94</v>
      </c>
      <c r="C14" s="58">
        <v>0</v>
      </c>
      <c r="D14" s="54">
        <v>0</v>
      </c>
      <c r="E14" s="54">
        <v>0</v>
      </c>
      <c r="F14" s="61">
        <v>0</v>
      </c>
      <c r="G14" s="63" t="e">
        <f t="shared" si="0"/>
        <v>#DIV/0!</v>
      </c>
      <c r="H14" s="63" t="e">
        <f t="shared" si="1"/>
        <v>#DIV/0!</v>
      </c>
    </row>
    <row r="15" spans="2:11" x14ac:dyDescent="0.25">
      <c r="B15" s="17" t="s">
        <v>95</v>
      </c>
      <c r="C15" s="58">
        <v>0</v>
      </c>
      <c r="D15" s="54">
        <v>0</v>
      </c>
      <c r="E15" s="54">
        <v>0</v>
      </c>
      <c r="F15" s="61">
        <v>0</v>
      </c>
      <c r="G15" s="63" t="e">
        <f t="shared" si="0"/>
        <v>#DIV/0!</v>
      </c>
      <c r="H15" s="63" t="e">
        <f t="shared" si="1"/>
        <v>#DIV/0!</v>
      </c>
    </row>
    <row r="16" spans="2:11" x14ac:dyDescent="0.25"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2:11" x14ac:dyDescent="0.25">
      <c r="B17" s="30"/>
      <c r="C17" s="30"/>
      <c r="D17" s="30"/>
      <c r="E17" s="30"/>
      <c r="F17" s="30"/>
      <c r="G17" s="30"/>
      <c r="H17" s="30"/>
      <c r="I17" s="30"/>
      <c r="J17" s="30"/>
      <c r="K17" s="30"/>
    </row>
  </sheetData>
  <mergeCells count="1">
    <mergeCell ref="B2:H2"/>
  </mergeCells>
  <pageMargins left="0.7" right="0.7" top="0.75" bottom="0.75" header="0.3" footer="0.3"/>
  <pageSetup paperSize="9" scale="72" orientation="landscape" r:id="rId1"/>
  <headerFooter>
    <oddHeader>&amp;CCentar za posebno skrbništvo, Oreškovićeva 25, Zagreb
OIB: 15916354928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zoomScaleNormal="100" workbookViewId="0">
      <selection activeCell="F6" sqref="F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71" t="s">
        <v>30</v>
      </c>
      <c r="C2" s="71"/>
      <c r="D2" s="71"/>
      <c r="E2" s="71"/>
      <c r="F2" s="71"/>
      <c r="G2" s="71"/>
      <c r="H2" s="71"/>
    </row>
    <row r="3" spans="2:8" ht="18" x14ac:dyDescent="0.25">
      <c r="B3" s="52"/>
      <c r="C3" s="52"/>
      <c r="D3" s="52"/>
      <c r="E3" s="52"/>
      <c r="F3" s="53"/>
      <c r="G3" s="53"/>
      <c r="H3" s="53"/>
    </row>
    <row r="4" spans="2:8" ht="25.5" x14ac:dyDescent="0.25">
      <c r="B4" s="36" t="s">
        <v>7</v>
      </c>
      <c r="C4" s="36" t="s">
        <v>108</v>
      </c>
      <c r="D4" s="36" t="s">
        <v>105</v>
      </c>
      <c r="E4" s="36" t="s">
        <v>106</v>
      </c>
      <c r="F4" s="36" t="s">
        <v>109</v>
      </c>
      <c r="G4" s="36" t="s">
        <v>15</v>
      </c>
      <c r="H4" s="36" t="s">
        <v>35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26</v>
      </c>
      <c r="H5" s="40" t="s">
        <v>27</v>
      </c>
    </row>
    <row r="6" spans="2:8" ht="15.75" customHeight="1" x14ac:dyDescent="0.25">
      <c r="B6" s="6" t="s">
        <v>33</v>
      </c>
      <c r="C6" s="54">
        <v>728554.92</v>
      </c>
      <c r="D6" s="54">
        <v>2364300</v>
      </c>
      <c r="E6" s="54">
        <v>2364300</v>
      </c>
      <c r="F6" s="63">
        <v>930496.37</v>
      </c>
      <c r="G6" s="63">
        <f>F6/C6*100</f>
        <v>127.71808198069678</v>
      </c>
      <c r="H6" s="63">
        <f>F6/E6*100</f>
        <v>39.356104132301319</v>
      </c>
    </row>
    <row r="7" spans="2:8" ht="15.75" customHeight="1" x14ac:dyDescent="0.25">
      <c r="B7" s="6" t="s">
        <v>96</v>
      </c>
      <c r="C7" s="54">
        <v>728554.92</v>
      </c>
      <c r="D7" s="54">
        <v>2364300</v>
      </c>
      <c r="E7" s="54">
        <v>2364300</v>
      </c>
      <c r="F7" s="63">
        <v>930496.37</v>
      </c>
      <c r="G7" s="63">
        <f t="shared" ref="G7:G8" si="0">F7/C7*100</f>
        <v>127.71808198069678</v>
      </c>
      <c r="H7" s="63">
        <f t="shared" ref="H7:H8" si="1">F7/E7*100</f>
        <v>39.356104132301319</v>
      </c>
    </row>
    <row r="8" spans="2:8" x14ac:dyDescent="0.25">
      <c r="B8" s="11" t="s">
        <v>97</v>
      </c>
      <c r="C8" s="54">
        <v>728554.92</v>
      </c>
      <c r="D8" s="54">
        <v>2364300</v>
      </c>
      <c r="E8" s="54">
        <v>2364300</v>
      </c>
      <c r="F8" s="63">
        <v>930496.37</v>
      </c>
      <c r="G8" s="63">
        <f t="shared" si="0"/>
        <v>127.71808198069678</v>
      </c>
      <c r="H8" s="63">
        <f t="shared" si="1"/>
        <v>39.356104132301319</v>
      </c>
    </row>
    <row r="10" spans="2:8" x14ac:dyDescent="0.25">
      <c r="B10" s="30"/>
      <c r="C10" s="30"/>
      <c r="D10" s="30"/>
      <c r="E10" s="30"/>
      <c r="F10" s="30"/>
      <c r="G10" s="30"/>
      <c r="H10" s="30"/>
    </row>
    <row r="11" spans="2:8" x14ac:dyDescent="0.25">
      <c r="B11" s="30"/>
      <c r="C11" s="30"/>
      <c r="D11" s="30"/>
      <c r="E11" s="30"/>
      <c r="F11" s="30"/>
      <c r="G11" s="30"/>
      <c r="H11" s="30"/>
    </row>
    <row r="12" spans="2:8" x14ac:dyDescent="0.25">
      <c r="B12" s="30"/>
      <c r="C12" s="30"/>
      <c r="D12" s="30"/>
      <c r="E12" s="30"/>
      <c r="F12" s="30"/>
      <c r="G12" s="30"/>
      <c r="H12" s="30"/>
    </row>
  </sheetData>
  <mergeCells count="1">
    <mergeCell ref="B2:H2"/>
  </mergeCells>
  <pageMargins left="0.7" right="0.7" top="0.75" bottom="0.75" header="0.3" footer="0.3"/>
  <pageSetup paperSize="9" scale="73" orientation="landscape" r:id="rId1"/>
  <headerFooter>
    <oddHeader>&amp;CCentar za posebno skrbništvo, Oreškovićeva 25, Zagreb
OIB: 15916354928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15"/>
  <sheetViews>
    <sheetView zoomScaleNormal="100" workbookViewId="0">
      <selection activeCell="J17" sqref="J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9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71" t="s">
        <v>8</v>
      </c>
      <c r="C2" s="71"/>
      <c r="D2" s="71"/>
      <c r="E2" s="71"/>
      <c r="F2" s="71"/>
      <c r="G2" s="71"/>
      <c r="H2" s="71"/>
      <c r="I2" s="71"/>
      <c r="J2" s="19"/>
    </row>
    <row r="3" spans="2:10" ht="18" x14ac:dyDescent="0.25">
      <c r="B3" s="52"/>
      <c r="C3" s="52"/>
      <c r="D3" s="52"/>
      <c r="E3" s="52"/>
      <c r="F3" s="52"/>
      <c r="G3" s="52"/>
      <c r="H3" s="52"/>
      <c r="I3" s="53"/>
      <c r="J3" s="4"/>
    </row>
    <row r="4" spans="2:10" ht="15.75" x14ac:dyDescent="0.25">
      <c r="B4" s="106" t="s">
        <v>39</v>
      </c>
      <c r="C4" s="106"/>
      <c r="D4" s="106"/>
      <c r="E4" s="106"/>
      <c r="F4" s="106"/>
      <c r="G4" s="106"/>
      <c r="H4" s="106"/>
      <c r="I4" s="106"/>
    </row>
    <row r="5" spans="2:10" ht="18" x14ac:dyDescent="0.25">
      <c r="B5" s="52"/>
      <c r="C5" s="52"/>
      <c r="D5" s="52"/>
      <c r="E5" s="52"/>
      <c r="F5" s="52"/>
      <c r="G5" s="52"/>
      <c r="H5" s="52"/>
      <c r="I5" s="53"/>
    </row>
    <row r="6" spans="2:10" ht="25.5" x14ac:dyDescent="0.25">
      <c r="B6" s="98" t="s">
        <v>7</v>
      </c>
      <c r="C6" s="99"/>
      <c r="D6" s="99"/>
      <c r="E6" s="100"/>
      <c r="F6" s="36" t="s">
        <v>105</v>
      </c>
      <c r="G6" s="36" t="s">
        <v>106</v>
      </c>
      <c r="H6" s="36" t="s">
        <v>110</v>
      </c>
      <c r="I6" s="36" t="s">
        <v>35</v>
      </c>
    </row>
    <row r="7" spans="2:10" s="41" customFormat="1" ht="11.25" x14ac:dyDescent="0.2">
      <c r="B7" s="95">
        <v>1</v>
      </c>
      <c r="C7" s="96"/>
      <c r="D7" s="96"/>
      <c r="E7" s="97"/>
      <c r="F7" s="40">
        <v>2</v>
      </c>
      <c r="G7" s="40">
        <v>3</v>
      </c>
      <c r="H7" s="40">
        <v>4</v>
      </c>
      <c r="I7" s="40" t="s">
        <v>31</v>
      </c>
    </row>
    <row r="8" spans="2:10" ht="30" customHeight="1" x14ac:dyDescent="0.25">
      <c r="B8" s="102" t="s">
        <v>98</v>
      </c>
      <c r="C8" s="103"/>
      <c r="D8" s="104"/>
      <c r="E8" s="42" t="s">
        <v>53</v>
      </c>
      <c r="F8" s="67">
        <v>2364300</v>
      </c>
      <c r="G8" s="67">
        <v>2364300</v>
      </c>
      <c r="H8" s="63">
        <v>930496.37</v>
      </c>
      <c r="I8" s="54">
        <f>H8/G8*100</f>
        <v>39.356104132301319</v>
      </c>
    </row>
    <row r="9" spans="2:10" ht="30" customHeight="1" x14ac:dyDescent="0.25">
      <c r="B9" s="102" t="s">
        <v>100</v>
      </c>
      <c r="C9" s="103"/>
      <c r="D9" s="104"/>
      <c r="E9" s="44" t="s">
        <v>54</v>
      </c>
      <c r="F9" s="67">
        <v>2364300</v>
      </c>
      <c r="G9" s="67">
        <v>2364300</v>
      </c>
      <c r="H9" s="63">
        <v>930496.37</v>
      </c>
      <c r="I9" s="54">
        <f t="shared" ref="I9:I10" si="0">H9/G9*100</f>
        <v>39.356104132301319</v>
      </c>
    </row>
    <row r="10" spans="2:10" ht="30" customHeight="1" x14ac:dyDescent="0.25">
      <c r="B10" s="105" t="s">
        <v>55</v>
      </c>
      <c r="C10" s="105"/>
      <c r="D10" s="105"/>
      <c r="E10" s="44" t="s">
        <v>99</v>
      </c>
      <c r="F10" s="67">
        <v>2364300</v>
      </c>
      <c r="G10" s="67">
        <v>2364300</v>
      </c>
      <c r="H10" s="63">
        <v>930496.37</v>
      </c>
      <c r="I10" s="54">
        <f t="shared" si="0"/>
        <v>39.356104132301319</v>
      </c>
    </row>
    <row r="11" spans="2:10" x14ac:dyDescent="0.25">
      <c r="G11" s="54"/>
    </row>
    <row r="13" spans="2:10" x14ac:dyDescent="0.25">
      <c r="B13" s="43"/>
      <c r="C13" s="43"/>
      <c r="D13" s="43"/>
      <c r="E13" s="43"/>
      <c r="F13" s="43"/>
      <c r="G13" s="43"/>
      <c r="H13" s="43"/>
      <c r="I13" s="43"/>
    </row>
    <row r="14" spans="2:10" x14ac:dyDescent="0.25">
      <c r="B14" s="43"/>
      <c r="C14" s="43"/>
      <c r="D14" s="43"/>
      <c r="E14" s="43"/>
      <c r="F14" s="43"/>
      <c r="G14" s="43"/>
      <c r="H14" s="43"/>
      <c r="I14" s="43"/>
    </row>
    <row r="15" spans="2:10" x14ac:dyDescent="0.25">
      <c r="B15" s="43"/>
      <c r="C15" s="43"/>
      <c r="D15" s="43"/>
      <c r="E15" s="43"/>
      <c r="F15" s="43"/>
      <c r="G15" s="43"/>
      <c r="H15" s="43"/>
      <c r="I15" s="43"/>
    </row>
  </sheetData>
  <mergeCells count="7">
    <mergeCell ref="B2:I2"/>
    <mergeCell ref="B8:D8"/>
    <mergeCell ref="B10:D10"/>
    <mergeCell ref="B9:D9"/>
    <mergeCell ref="B4:I4"/>
    <mergeCell ref="B6:E6"/>
    <mergeCell ref="B7:E7"/>
  </mergeCells>
  <pageMargins left="0.7" right="0.7" top="0.75" bottom="0.75" header="0.3" footer="0.3"/>
  <pageSetup paperSize="9" scale="73" orientation="landscape" r:id="rId1"/>
  <headerFooter>
    <oddHeader>&amp;CCentar za posebno skrbništvo, Oreškovićeva 25, Zagreb
OIB: 15916354928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List1</vt:lpstr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rashoda'!Ispis_naslova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Sanja Martinović</cp:lastModifiedBy>
  <cp:lastPrinted>2025-07-18T10:08:16Z</cp:lastPrinted>
  <dcterms:created xsi:type="dcterms:W3CDTF">2022-08-12T12:51:27Z</dcterms:created>
  <dcterms:modified xsi:type="dcterms:W3CDTF">2025-07-18T10:08:41Z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